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884"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'cover'!$A$1:$J$16</definedName>
    <definedName name="_xlnm.Print_Area" localSheetId="1">'page 1'!$A$1:$K$38</definedName>
    <definedName name="_xlnm.Print_Area" localSheetId="10">'page 10'!$A$1:$P$29</definedName>
    <definedName name="_xlnm.Print_Area" localSheetId="11">'page 11'!$A$1:$D$18</definedName>
    <definedName name="_xlnm.Print_Area" localSheetId="12">'page 12'!$A$1:$E$21</definedName>
    <definedName name="_xlnm.Print_Area" localSheetId="14">'page 14'!$A$1:$L$31</definedName>
    <definedName name="_xlnm.Print_Area" localSheetId="15">'page 15'!$A$1:$E$31</definedName>
    <definedName name="_xlnm.Print_Area" localSheetId="16">'page 16'!$A$1:$I$37</definedName>
    <definedName name="_xlnm.Print_Area" localSheetId="17">'page 17'!$A$1:$K$22</definedName>
    <definedName name="_xlnm.Print_Area" localSheetId="18">'page 18'!$A$1:$G$26</definedName>
    <definedName name="_xlnm.Print_Area" localSheetId="19">'page 19'!$A$1:$L$33</definedName>
    <definedName name="_xlnm.Print_Area" localSheetId="2">'page 2'!$A$1:$O$33</definedName>
    <definedName name="_xlnm.Print_Area" localSheetId="20">'page 20'!$A$1:$J$31</definedName>
    <definedName name="_xlnm.Print_Area" localSheetId="21">'page 21'!$A$1:$K$31</definedName>
    <definedName name="_xlnm.Print_Area" localSheetId="22">'page 22'!$A$1:$L$32</definedName>
    <definedName name="_xlnm.Print_Area" localSheetId="23">'page 23'!$A$1:$K$36</definedName>
    <definedName name="_xlnm.Print_Area" localSheetId="24">'page 24'!$A$1:$J$32</definedName>
    <definedName name="_xlnm.Print_Area" localSheetId="25">'page 25'!$A$1:$O$39</definedName>
    <definedName name="_xlnm.Print_Area" localSheetId="26">'page 26'!$A$1:$K$35</definedName>
    <definedName name="_xlnm.Print_Area" localSheetId="3">'page 3'!$A$1:$F$25</definedName>
    <definedName name="_xlnm.Print_Area" localSheetId="4">'page 4'!$A$1:$N$37</definedName>
    <definedName name="_xlnm.Print_Area" localSheetId="5">'page 5'!$A$1:$N$42</definedName>
    <definedName name="_xlnm.Print_Area" localSheetId="6">'page 6'!$A$1:$J$17</definedName>
    <definedName name="_xlnm.Print_Area" localSheetId="8">'page 8'!$A$1:$J$30</definedName>
    <definedName name="_xlnm.Print_Area" localSheetId="9">'page 9'!$A$1:$J$31</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iterate="1" iterateCount="1" iterateDelta="0"/>
</workbook>
</file>

<file path=xl/sharedStrings.xml><?xml version="1.0" encoding="utf-8"?>
<sst xmlns="http://schemas.openxmlformats.org/spreadsheetml/2006/main" count="716" uniqueCount="448">
  <si>
    <t>1.</t>
  </si>
  <si>
    <t>2.</t>
  </si>
  <si>
    <t>證券市場統計數據</t>
  </si>
  <si>
    <t>3.</t>
  </si>
  <si>
    <t>4.</t>
  </si>
  <si>
    <t>衍生產品市場統計數據</t>
  </si>
  <si>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</si>
  <si>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</si>
  <si>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</si>
  <si>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</si>
  <si>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</si>
  <si>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</si>
  <si>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</si>
  <si>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</si>
  <si>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</si>
  <si>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</si>
  <si>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</si>
  <si>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</si>
  <si>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</si>
  <si>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</si>
  <si>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</si>
  <si>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首次上市集資額</t>
  </si>
  <si>
    <t>公司名稱</t>
  </si>
  <si>
    <t>成交量</t>
  </si>
  <si>
    <t>上市年份</t>
  </si>
  <si>
    <t>內地企業的表現</t>
  </si>
  <si>
    <r>
      <t>上市公司數目</t>
    </r>
  </si>
  <si>
    <t>未平倉合約</t>
  </si>
  <si>
    <t>所有期貨</t>
  </si>
  <si>
    <t>恒生指數期貨</t>
  </si>
  <si>
    <t>小型恒生指數期貨</t>
  </si>
  <si>
    <t>股票期貨</t>
  </si>
  <si>
    <t>三年期外匯基金債券期貨</t>
  </si>
  <si>
    <t>所有期權</t>
  </si>
  <si>
    <t>恒生指數期權</t>
  </si>
  <si>
    <t>股票期權</t>
  </si>
  <si>
    <t>所有期貨及期權</t>
  </si>
  <si>
    <t>在香港上市的內地股份統計數據</t>
  </si>
  <si>
    <t>澳洲</t>
  </si>
  <si>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</si>
  <si>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</si>
  <si>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</si>
  <si>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</si>
  <si>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</si>
  <si>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</si>
  <si>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</si>
  <si>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</si>
  <si>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</si>
  <si>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</si>
  <si>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主板及創業板</t>
  </si>
  <si>
    <r>
      <t xml:space="preserve"> % </t>
    </r>
    <r>
      <rPr>
        <sz val="12"/>
        <rFont val="新細明體"/>
        <family val="1"/>
      </rPr>
      <t>變幅</t>
    </r>
  </si>
  <si>
    <t>衍生產品市場</t>
  </si>
  <si>
    <r>
      <t xml:space="preserve">    -  </t>
    </r>
    <r>
      <rPr>
        <sz val="12"/>
        <rFont val="細明體"/>
        <family val="3"/>
      </rPr>
      <t>認股權證</t>
    </r>
  </si>
  <si>
    <r>
      <t xml:space="preserve">    -  </t>
    </r>
    <r>
      <rPr>
        <sz val="12"/>
        <rFont val="細明體"/>
        <family val="3"/>
      </rPr>
      <t>債券</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</si>
  <si>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</si>
  <si>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</si>
  <si>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</si>
  <si>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</si>
  <si>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</si>
  <si>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</si>
  <si>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</si>
  <si>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</si>
  <si>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變幅百分比以四捨五入後之數字計算</t>
  </si>
  <si>
    <t>不適用</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</si>
  <si>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</si>
  <si>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</si>
  <si>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</si>
  <si>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</si>
  <si>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</si>
  <si>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</si>
  <si>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</si>
  <si>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</si>
  <si>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</si>
  <si>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t>新上市衍生權證數目</t>
  </si>
  <si>
    <r>
      <t>股份每日平均成交金額</t>
    </r>
    <r>
      <rPr>
        <b/>
        <sz val="12"/>
        <rFont val="Times New Roman"/>
        <family val="1"/>
      </rPr>
      <t xml:space="preserve">  (百萬</t>
    </r>
    <r>
      <rPr>
        <b/>
        <sz val="12"/>
        <rFont val="細明體"/>
        <family val="3"/>
      </rPr>
      <t>港元</t>
    </r>
    <r>
      <rPr>
        <b/>
        <sz val="12"/>
        <rFont val="Times New Roman"/>
        <family val="1"/>
      </rPr>
      <t>)</t>
    </r>
  </si>
  <si>
    <t>不適用</t>
  </si>
  <si>
    <t>數字並不包括股份以外的其他上市證券例如房地產投資信託基金及政府債券</t>
  </si>
  <si>
    <t>H股指數期貨</t>
  </si>
  <si>
    <r>
      <t>(百萬</t>
    </r>
    <r>
      <rPr>
        <sz val="10"/>
        <rFont val="細明體"/>
        <family val="3"/>
      </rPr>
      <t>美元</t>
    </r>
    <r>
      <rPr>
        <sz val="10"/>
        <rFont val="Times New Roman"/>
        <family val="1"/>
      </rPr>
      <t>)</t>
    </r>
  </si>
  <si>
    <t>主板</t>
  </si>
  <si>
    <t>創業板</t>
  </si>
  <si>
    <t>2005</t>
  </si>
  <si>
    <t>2000</t>
  </si>
  <si>
    <t>億元</t>
  </si>
  <si>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</si>
  <si>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</si>
  <si>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</si>
  <si>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</si>
  <si>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債券</t>
    </r>
  </si>
  <si>
    <t>*</t>
  </si>
  <si>
    <t>^</t>
  </si>
  <si>
    <r>
      <t>市值</t>
    </r>
    <r>
      <rPr>
        <b/>
        <vertAlign val="superscript"/>
        <sz val="13"/>
        <rFont val="細明體"/>
        <family val="3"/>
      </rPr>
      <t>#</t>
    </r>
  </si>
  <si>
    <t>衍生權證成交金額</t>
  </si>
  <si>
    <t>#</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</si>
  <si>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</si>
  <si>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</si>
  <si>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</si>
  <si>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</si>
  <si>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</si>
  <si>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</si>
  <si>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</si>
  <si>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</si>
  <si>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</si>
  <si>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</si>
  <si>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</si>
  <si>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</si>
  <si>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</si>
  <si>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</si>
  <si>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股份集資額</t>
  </si>
  <si>
    <t>意大利</t>
  </si>
  <si>
    <t>瑞士</t>
  </si>
  <si>
    <t>新加坡</t>
  </si>
  <si>
    <t>台灣</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</si>
  <si>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</si>
  <si>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</si>
  <si>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</si>
  <si>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t>其他</t>
  </si>
  <si>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</si>
  <si>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</si>
  <si>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</si>
  <si>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</si>
  <si>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</si>
  <si>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總成交金額</t>
  </si>
  <si>
    <t>證券成交紀錄創新高</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</si>
  <si>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</si>
  <si>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</si>
  <si>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</si>
  <si>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</si>
  <si>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</si>
  <si>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</si>
  <si>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數字代表所有在主板及創業板上市的股本證券總市值，當中並不包括其他上市證券例如房地產投資信託基金及政府債券的市值。</t>
  </si>
  <si>
    <t>除牌公司數目</t>
  </si>
  <si>
    <t>r</t>
  </si>
  <si>
    <r>
      <t xml:space="preserve">市值 (億港元) </t>
    </r>
    <r>
      <rPr>
        <b/>
        <vertAlign val="superscript"/>
        <sz val="12"/>
        <rFont val="Wingdings"/>
        <family val="0"/>
      </rPr>
      <t>²</t>
    </r>
  </si>
  <si>
    <t>期末</t>
  </si>
  <si>
    <r>
      <t xml:space="preserve">#   </t>
    </r>
  </si>
  <si>
    <r>
      <t>²</t>
    </r>
    <r>
      <rPr>
        <sz val="10"/>
        <rFont val="Times New Roman"/>
        <family val="1"/>
      </rPr>
      <t xml:space="preserve"> </t>
    </r>
  </si>
  <si>
    <r>
      <t>r</t>
    </r>
    <r>
      <rPr>
        <sz val="10"/>
        <rFont val="新細明體"/>
        <family val="1"/>
      </rPr>
      <t xml:space="preserve"> </t>
    </r>
  </si>
  <si>
    <r>
      <t xml:space="preserve"> +</t>
    </r>
    <r>
      <rPr>
        <sz val="10"/>
        <rFont val="Times New Roman"/>
        <family val="1"/>
      </rPr>
      <t xml:space="preserve">  </t>
    </r>
  </si>
  <si>
    <r>
      <t>*</t>
    </r>
    <r>
      <rPr>
        <sz val="10"/>
        <rFont val="Times New Roman"/>
        <family val="1"/>
      </rPr>
      <t xml:space="preserve"> </t>
    </r>
  </si>
  <si>
    <r>
      <t>^</t>
    </r>
    <r>
      <rPr>
        <sz val="10"/>
        <rFont val="Times New Roman"/>
        <family val="1"/>
      </rPr>
      <t xml:space="preserve"> </t>
    </r>
  </si>
  <si>
    <t>(55%)</t>
  </si>
  <si>
    <t>(91%)</t>
  </si>
  <si>
    <t>西班牙</t>
  </si>
  <si>
    <t>數字代表所有股本證券總市值，當中並不包括其他上市證券例如房地產投資信託基金及政府債券的市值。數字亦不包括試驗計劃下非上市可交易的股份</t>
  </si>
  <si>
    <r>
      <t>市場表現</t>
    </r>
    <r>
      <rPr>
        <b/>
        <sz val="12"/>
        <rFont val="新細明體"/>
        <family val="1"/>
      </rPr>
      <t>(續)</t>
    </r>
  </si>
  <si>
    <t>集資總額 (百萬港元)</t>
  </si>
  <si>
    <t xml:space="preserve">  股份集資總額 (百萬港元)</t>
  </si>
  <si>
    <t>(港元)</t>
  </si>
  <si>
    <t>恒生指數</t>
  </si>
  <si>
    <t>恒生中國企業指數</t>
  </si>
  <si>
    <t>標準普爾/香港交易所大型股指數</t>
  </si>
  <si>
    <t>截至</t>
  </si>
  <si>
    <t>日期</t>
  </si>
  <si>
    <t>主板 + 創業板</t>
  </si>
  <si>
    <t>* 收市金額</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</si>
  <si>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</si>
  <si>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2006</t>
  </si>
  <si>
    <t>於</t>
  </si>
  <si>
    <t>+</t>
  </si>
  <si>
    <t>非H股內地民營企業</t>
  </si>
  <si>
    <t>非H股內地民營企業是指在中國內地以外地區註冊成立並由內地個人控制的公司。</t>
  </si>
  <si>
    <r>
      <t xml:space="preserve">    -  </t>
    </r>
    <r>
      <rPr>
        <sz val="12"/>
        <rFont val="細明體"/>
        <family val="3"/>
      </rPr>
      <t xml:space="preserve">牛熊證 </t>
    </r>
    <r>
      <rPr>
        <vertAlign val="superscript"/>
        <sz val="12"/>
        <rFont val="細明體"/>
        <family val="3"/>
      </rPr>
      <t>#</t>
    </r>
  </si>
  <si>
    <r>
      <t>牛熊證於</t>
    </r>
    <r>
      <rPr>
        <sz val="10"/>
        <rFont val="Times New Roman"/>
        <family val="1"/>
      </rPr>
      <t>2006年6月12日開始買賣</t>
    </r>
  </si>
  <si>
    <r>
      <t xml:space="preserve">      - </t>
    </r>
    <r>
      <rPr>
        <sz val="12"/>
        <rFont val="細明體"/>
        <family val="3"/>
      </rPr>
      <t xml:space="preserve">牛熊證 </t>
    </r>
    <r>
      <rPr>
        <vertAlign val="superscript"/>
        <sz val="12"/>
        <rFont val="細明體"/>
        <family val="3"/>
      </rPr>
      <t>+</t>
    </r>
  </si>
  <si>
    <r>
      <t xml:space="preserve">    - </t>
    </r>
    <r>
      <rPr>
        <sz val="12"/>
        <rFont val="細明體"/>
        <family val="3"/>
      </rPr>
      <t xml:space="preserve">牛熊證 </t>
    </r>
    <r>
      <rPr>
        <vertAlign val="superscript"/>
        <sz val="12"/>
        <rFont val="細明體"/>
        <family val="3"/>
      </rPr>
      <t>+</t>
    </r>
  </si>
  <si>
    <t>平均每日成交金額</t>
  </si>
  <si>
    <t>~</t>
  </si>
  <si>
    <t>成交合約張數</t>
  </si>
  <si>
    <t>(百萬)</t>
  </si>
  <si>
    <t>芝加哥商品交易所</t>
  </si>
  <si>
    <t>芝加哥期權交易所</t>
  </si>
  <si>
    <t>芝加哥商業交易所</t>
  </si>
  <si>
    <t>費城</t>
  </si>
  <si>
    <t>數字包括股票期權、單一股票期貨、股票指數期權及期貨以及債券期權及期貨</t>
  </si>
  <si>
    <t>注意：每張合約金額不盡相同</t>
  </si>
  <si>
    <t>名義成交額</t>
  </si>
  <si>
    <t>(百萬美元)</t>
  </si>
  <si>
    <t>南韓</t>
  </si>
  <si>
    <t>部份交易所只提供有關成交合約張數的數據，而未有提供相應的名義成交金額的數據。讀者比較各交易所表現時宜特別留意</t>
  </si>
  <si>
    <t>衍生產品的名義價值指成交合約張數乘以合約的相關價值；合約的相關價值則指將每份合約的相關資產的市價乘以該合約的合約乘數。</t>
  </si>
  <si>
    <t xml:space="preserve">  名義價值可大致衡量所成交合約的相關價值</t>
  </si>
  <si>
    <t>小型恒生指數期權</t>
  </si>
  <si>
    <t>房地產投資信託基金歸類為單位信託基金，因此並不包括在此數字內。</t>
  </si>
  <si>
    <t>市價總值紀錄*</t>
  </si>
  <si>
    <t>大阪</t>
  </si>
  <si>
    <r>
      <t>H股</t>
    </r>
    <r>
      <rPr>
        <b/>
        <sz val="13"/>
        <rFont val="細明體"/>
        <family val="3"/>
      </rPr>
      <t>指數期貨</t>
    </r>
  </si>
  <si>
    <t>新華富時中國25指數期貨</t>
  </si>
  <si>
    <r>
      <t>H股</t>
    </r>
    <r>
      <rPr>
        <b/>
        <sz val="13"/>
        <rFont val="細明體"/>
        <family val="3"/>
      </rPr>
      <t>指數期權</t>
    </r>
  </si>
  <si>
    <t>1 - 3</t>
  </si>
  <si>
    <t>4 - 14</t>
  </si>
  <si>
    <t>合約張數</t>
  </si>
  <si>
    <r>
      <t>歷來香港</t>
    </r>
    <r>
      <rPr>
        <b/>
        <sz val="14"/>
        <rFont val="Times New Roman"/>
        <family val="1"/>
      </rPr>
      <t>10</t>
    </r>
    <r>
      <rPr>
        <b/>
        <sz val="14"/>
        <rFont val="細明體"/>
        <family val="3"/>
      </rPr>
      <t>家上市集資額最高的新上市公司</t>
    </r>
  </si>
  <si>
    <t>中國銀行 (3988)</t>
  </si>
  <si>
    <t>中國建設銀行 (0939)</t>
  </si>
  <si>
    <t>中國聯通  (0762)</t>
  </si>
  <si>
    <t>中國移動 (0941)</t>
  </si>
  <si>
    <t>中國人壽保險 (2628)</t>
  </si>
  <si>
    <t>中國石油化工 (0386)</t>
  </si>
  <si>
    <t>中國神華能源 (1088)</t>
  </si>
  <si>
    <t>中國石油天然氣 (0857)</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</si>
  <si>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</si>
  <si>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</si>
  <si>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</si>
  <si>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r>
      <t>2007</t>
    </r>
    <r>
      <rPr>
        <b/>
        <sz val="22"/>
        <color indexed="8"/>
        <rFont val="細明體"/>
        <family val="3"/>
      </rPr>
      <t>年市場統計數據</t>
    </r>
  </si>
  <si>
    <t>2007年市場創新紀錄</t>
  </si>
  <si>
    <t>(2007年10月30日)</t>
  </si>
  <si>
    <t>2007年之前最高紀錄</t>
  </si>
  <si>
    <t>(2006年)</t>
  </si>
  <si>
    <t>(2007年6月27日)</t>
  </si>
  <si>
    <t>(2007年9月25日)</t>
  </si>
  <si>
    <t>(2007年8月29日)</t>
  </si>
  <si>
    <t>(2007年3月27日)</t>
  </si>
  <si>
    <t>(2007年3月14日)</t>
  </si>
  <si>
    <t>(2006年12月28日)</t>
  </si>
  <si>
    <t>2006年底</t>
  </si>
  <si>
    <t>截至2006年底</t>
  </si>
  <si>
    <t>印度</t>
  </si>
  <si>
    <t>南非</t>
  </si>
  <si>
    <t>2006年12月市值</t>
  </si>
  <si>
    <r>
      <t>2007</t>
    </r>
    <r>
      <rPr>
        <b/>
        <sz val="14"/>
        <rFont val="細明體"/>
        <family val="3"/>
      </rPr>
      <t>年首</t>
    </r>
    <r>
      <rPr>
        <b/>
        <sz val="14"/>
        <rFont val="Times New Roman"/>
        <family val="1"/>
      </rPr>
      <t>10</t>
    </r>
    <r>
      <rPr>
        <b/>
        <sz val="14"/>
        <rFont val="細明體"/>
        <family val="3"/>
      </rPr>
      <t>家上市集資額最高的香港新上市公司</t>
    </r>
  </si>
  <si>
    <t>碧桂園控股有限公司 (2007)</t>
  </si>
  <si>
    <t>遠洋地產控股有限公司 (3377)</t>
  </si>
  <si>
    <t>阿里巴巴網絡有限公司 (1688)</t>
  </si>
  <si>
    <t>百麗國際控股有限公司 (1880)</t>
  </si>
  <si>
    <t>中國重汽(香港)有限公司 (3808)</t>
  </si>
  <si>
    <t>中信銀行股份有限公司 - H股 (0998)</t>
  </si>
  <si>
    <t>中國中鐵股份有限公司 - H股 (0390)</t>
  </si>
  <si>
    <t>SOHO中國有限公司 (0410)</t>
  </si>
  <si>
    <t>復星國際有限公司 (0656)</t>
  </si>
  <si>
    <t>中外運航運有限公司 (0368)</t>
  </si>
  <si>
    <t>中信銀行 (0998)</t>
  </si>
  <si>
    <t>2006年12月31日</t>
  </si>
  <si>
    <t>(58%)</t>
  </si>
  <si>
    <t>(60%)</t>
  </si>
  <si>
    <t>(85%)</t>
  </si>
  <si>
    <t>(42%)</t>
  </si>
  <si>
    <r>
      <t>恒生中國</t>
    </r>
    <r>
      <rPr>
        <sz val="12"/>
        <rFont val="Times New Roman"/>
        <family val="1"/>
      </rPr>
      <t>H</t>
    </r>
    <r>
      <rPr>
        <sz val="12"/>
        <rFont val="細明體"/>
        <family val="3"/>
      </rPr>
      <t>股金融行業指數期貨*</t>
    </r>
  </si>
  <si>
    <t>一個月港元利率期貨</t>
  </si>
  <si>
    <t>三個月港元利率期貨</t>
  </si>
  <si>
    <r>
      <t>小型恒生指數期權</t>
    </r>
    <r>
      <rPr>
        <sz val="12"/>
        <rFont val="Times New Roman"/>
        <family val="1"/>
      </rPr>
      <t xml:space="preserve"> </t>
    </r>
  </si>
  <si>
    <r>
      <t>H</t>
    </r>
    <r>
      <rPr>
        <sz val="12"/>
        <rFont val="新細明體"/>
        <family val="1"/>
      </rPr>
      <t>股指數期權</t>
    </r>
    <r>
      <rPr>
        <vertAlign val="superscript"/>
        <sz val="12"/>
        <rFont val="Times New Roman"/>
        <family val="1"/>
      </rPr>
      <t xml:space="preserve"> </t>
    </r>
  </si>
  <si>
    <t>恒生中國H股金融行業指數期貨於2007年4月16日開始買賣</t>
  </si>
  <si>
    <t>(2007年10月)</t>
  </si>
  <si>
    <t>(2006年11月)</t>
  </si>
  <si>
    <t>首次公開招股集資金額 (2007年1月至11月)</t>
  </si>
  <si>
    <t>股份集資總額 (2007年1月至11月)</t>
  </si>
  <si>
    <t>2007年11月市值</t>
  </si>
  <si>
    <t>歷年十大最高單日成交金額</t>
  </si>
  <si>
    <t>(2007年11月28日)</t>
  </si>
  <si>
    <t>股本證券集資總額*</t>
  </si>
  <si>
    <t xml:space="preserve">    數字亦不包括試驗計劃下非上市可交易的股份。</t>
  </si>
  <si>
    <r>
      <t>小型恒生指數期權</t>
    </r>
    <r>
      <rPr>
        <b/>
        <sz val="13"/>
        <rFont val="Times New Roman"/>
        <family val="1"/>
      </rPr>
      <t xml:space="preserve"> </t>
    </r>
  </si>
  <si>
    <r>
      <t>H</t>
    </r>
    <r>
      <rPr>
        <b/>
        <sz val="13"/>
        <rFont val="新細明體"/>
        <family val="1"/>
      </rPr>
      <t>股指數期權</t>
    </r>
    <r>
      <rPr>
        <b/>
        <vertAlign val="superscript"/>
        <sz val="13"/>
        <rFont val="Times New Roman"/>
        <family val="1"/>
      </rPr>
      <t xml:space="preserve"> </t>
    </r>
  </si>
  <si>
    <t>2007年的集資金額為暫計數字</t>
  </si>
  <si>
    <t>變幅百分比以四捨五入後之數字計算</t>
  </si>
  <si>
    <t xml:space="preserve">    為免重複，印度國家證券交易所並不包括在比較之列。</t>
  </si>
  <si>
    <t>國際證券交易所</t>
  </si>
  <si>
    <r>
      <t xml:space="preserve">         </t>
    </r>
    <r>
      <rPr>
        <sz val="12"/>
        <rFont val="Wingdings"/>
        <family val="0"/>
      </rPr>
      <t>§</t>
    </r>
    <r>
      <rPr>
        <sz val="12"/>
        <rFont val="Times New Roman"/>
        <family val="1"/>
      </rPr>
      <t xml:space="preserve"> 其他*</t>
    </r>
  </si>
  <si>
    <t>H股成交金額</t>
  </si>
  <si>
    <t>**</t>
  </si>
  <si>
    <t>並未包括試驗計劃下2隻非上市可交易的 iShares</t>
  </si>
  <si>
    <t>大部分在印度國家證券交易所(於2007年11月排名第12位)上市的公司亦主要在孟買證券交易所上市(於2007年11月排名第11位)。</t>
  </si>
  <si>
    <t>中國工商銀行 (1398)</t>
  </si>
  <si>
    <t>新華富時中國25指數期權</t>
  </si>
  <si>
    <t>Eurex</t>
  </si>
  <si>
    <t>Euronext.liffe</t>
  </si>
  <si>
    <t>衍生產品市場名義成交額 (2007年1月至11月)</t>
  </si>
  <si>
    <t xml:space="preserve">OMX Nordic </t>
  </si>
  <si>
    <t>數字包括衍生權證、股本權證、牛熊證及股票掛鉤票據等結構性產品的成交金額</t>
  </si>
  <si>
    <t>--</t>
  </si>
  <si>
    <t>除iShares外，以外幣進行的股份交易並不計入全年成交金額</t>
  </si>
  <si>
    <t>-50.00</t>
  </si>
  <si>
    <t>衍生產品市場成交合約張數 (2007年1月至11月)</t>
  </si>
  <si>
    <t>包括匯豐中國翔龍基金</t>
  </si>
  <si>
    <t>國際證券交易所聯會沒有顯示納斯達克的上市後市場集資額</t>
  </si>
  <si>
    <t>* 國際證券交易所聯會網頁並未提供期內所有數據</t>
  </si>
  <si>
    <t>單月成交金額</t>
  </si>
  <si>
    <t>數字包括2家由創業板轉往主板上市的公司</t>
  </si>
  <si>
    <t>國際證券交易所聯會並沒有顯示Euronext歐洲交易所數據，亦沒有表示該數據是否已併入紐約證券交易所集團內</t>
  </si>
  <si>
    <r>
      <t xml:space="preserve">         </t>
    </r>
    <r>
      <rPr>
        <sz val="12"/>
        <rFont val="Wingdings"/>
        <family val="0"/>
      </rPr>
      <t>§</t>
    </r>
    <r>
      <rPr>
        <sz val="12"/>
        <rFont val="Times New Roman"/>
        <family val="1"/>
      </rPr>
      <t xml:space="preserve"> 其他</t>
    </r>
    <r>
      <rPr>
        <vertAlign val="superscript"/>
        <sz val="12"/>
        <rFont val="Times New Roman"/>
        <family val="1"/>
      </rPr>
      <t>++</t>
    </r>
  </si>
  <si>
    <t>++</t>
  </si>
  <si>
    <t>(合約張數)</t>
  </si>
  <si>
    <t>暫計數字</t>
  </si>
  <si>
    <t>(65%)</t>
  </si>
  <si>
    <t>(43%)</t>
  </si>
  <si>
    <t>各地市場上市公司股份之市值 (主板及並行市場)  (於2007年11月底)</t>
  </si>
  <si>
    <t>孟買</t>
  </si>
  <si>
    <t>德國交易所排第14位。德國交易所股份集資總額數據來自該所網站，國際證券交易所聯會網站沒有顯示有關數據</t>
  </si>
  <si>
    <t>* 暫計數字</t>
  </si>
  <si>
    <t xml:space="preserve">   芝加哥商業交易所的數字只包括1月至7月的股票指數期權及期貨成交合約張數</t>
  </si>
  <si>
    <t xml:space="preserve">   1月至7月的債券期權成交合約張數</t>
  </si>
  <si>
    <t>主板及創業板</t>
  </si>
  <si>
    <t>內地企業市值</t>
  </si>
  <si>
    <t>於年度結算日</t>
  </si>
  <si>
    <t>紅籌股市值</t>
  </si>
  <si>
    <t>內地企業總市值</t>
  </si>
  <si>
    <t>內地企業佔股本市場
總市值百分比</t>
  </si>
  <si>
    <t>內地發行人數目</t>
  </si>
  <si>
    <t>紅籌股發行人數目</t>
  </si>
  <si>
    <t>內地企業發行人總數</t>
  </si>
  <si>
    <t>內地企業佔股本證券市場
上市公司數目百分比</t>
  </si>
  <si>
    <t>內地企業全年總成交金額</t>
  </si>
  <si>
    <t>年份</t>
  </si>
  <si>
    <t>紅籌股全年總成交金額</t>
  </si>
  <si>
    <t>內地企業
全年總成交金額</t>
  </si>
  <si>
    <t>內地企業佔股本市場
總成交金額百分比</t>
  </si>
  <si>
    <r>
      <t>H</t>
    </r>
    <r>
      <rPr>
        <b/>
        <sz val="12"/>
        <rFont val="細明體"/>
        <family val="3"/>
      </rPr>
      <t>股市值</t>
    </r>
  </si>
  <si>
    <r>
      <t>非</t>
    </r>
    <r>
      <rPr>
        <b/>
        <sz val="12"/>
        <rFont val="Times New Roman"/>
        <family val="1"/>
      </rPr>
      <t>H</t>
    </r>
    <r>
      <rPr>
        <b/>
        <sz val="12"/>
        <rFont val="細明體"/>
        <family val="3"/>
      </rPr>
      <t>股內地民營企業市值</t>
    </r>
  </si>
  <si>
    <r>
      <t>(</t>
    </r>
    <r>
      <rPr>
        <sz val="10"/>
        <rFont val="細明體"/>
        <family val="3"/>
      </rPr>
      <t>億港元</t>
    </r>
    <r>
      <rPr>
        <sz val="10"/>
        <rFont val="Times New Roman"/>
        <family val="1"/>
      </rPr>
      <t>)</t>
    </r>
  </si>
  <si>
    <r>
      <t>H</t>
    </r>
    <r>
      <rPr>
        <b/>
        <sz val="12"/>
        <rFont val="細明體"/>
        <family val="3"/>
      </rPr>
      <t>股發行人數目</t>
    </r>
  </si>
  <si>
    <r>
      <t>非</t>
    </r>
    <r>
      <rPr>
        <b/>
        <sz val="12"/>
        <rFont val="Times New Roman"/>
        <family val="1"/>
      </rPr>
      <t>H</t>
    </r>
    <r>
      <rPr>
        <b/>
        <sz val="12"/>
        <rFont val="細明體"/>
        <family val="3"/>
      </rPr>
      <t>股內地民營企業
發行人數目</t>
    </r>
  </si>
  <si>
    <r>
      <t>H</t>
    </r>
    <r>
      <rPr>
        <b/>
        <sz val="12"/>
        <rFont val="細明體"/>
        <family val="3"/>
      </rPr>
      <t>股全年總成交金額</t>
    </r>
  </si>
  <si>
    <r>
      <t>非</t>
    </r>
    <r>
      <rPr>
        <b/>
        <sz val="12"/>
        <rFont val="Times New Roman"/>
        <family val="1"/>
      </rPr>
      <t>H</t>
    </r>
    <r>
      <rPr>
        <b/>
        <sz val="12"/>
        <rFont val="細明體"/>
        <family val="3"/>
      </rPr>
      <t>股內地民營企業
全年總成交金額</t>
    </r>
  </si>
  <si>
    <t>中央結算系統統計資料</t>
  </si>
  <si>
    <t>經中央結算系統處理之聯交所交易</t>
  </si>
  <si>
    <t xml:space="preserve">       </t>
  </si>
  <si>
    <t>-     交易金額</t>
  </si>
  <si>
    <t>384億</t>
  </si>
  <si>
    <t>-     交收指示涉及金額</t>
  </si>
  <si>
    <t>217億</t>
  </si>
  <si>
    <t>經中央結算系統處理的投資者交收指示</t>
  </si>
  <si>
    <t>-     投資者交收指示涉及金額</t>
  </si>
  <si>
    <t>不包括以美元進行的證券交易</t>
  </si>
  <si>
    <t>以「持續淨額交收」的交易於到期交收翌日(T+3)
的交收效率(每日平均數)</t>
  </si>
  <si>
    <t>存放在中央結算系統證券存管處的股份</t>
  </si>
  <si>
    <t>16,576億</t>
  </si>
  <si>
    <t>-     股份價值</t>
  </si>
  <si>
    <t>交易所參與者及交易權持有人狀況</t>
  </si>
  <si>
    <t>聯交所</t>
  </si>
  <si>
    <t>期交所</t>
  </si>
  <si>
    <t xml:space="preserve">            於年底</t>
  </si>
  <si>
    <t>開業</t>
  </si>
  <si>
    <t>非開業</t>
  </si>
  <si>
    <t>公司</t>
  </si>
  <si>
    <t>個人</t>
  </si>
  <si>
    <t>合夥商號</t>
  </si>
  <si>
    <t>交易所參與者及交易權持有人</t>
  </si>
  <si>
    <t>聯交所及期交所規定，任何人士必須持有關交易所的交易權，方可註冊成為相關交易所的參與者</t>
  </si>
  <si>
    <t xml:space="preserve">    而現時僅持有聯交所交易權的前聯交所個人參與者</t>
  </si>
  <si>
    <t>期交所交易權持有人指已辭任參與者而現僅持有期交所交易權的前期交所會員/參與者</t>
  </si>
  <si>
    <t xml:space="preserve">*  </t>
  </si>
  <si>
    <t>交易所參與者及交易權持有人平均持有之交易權數目 = 所持有的交易權總數/交易所參與者及交易權持有人總數</t>
  </si>
  <si>
    <t>結算參與者的狀況</t>
  </si>
  <si>
    <t>於年底</t>
  </si>
  <si>
    <t>中央結算系統</t>
  </si>
  <si>
    <t>經紀參與者</t>
  </si>
  <si>
    <t>結算機構參與者</t>
  </si>
  <si>
    <t>託管商參與者</t>
  </si>
  <si>
    <t>股份承押人參與者</t>
  </si>
  <si>
    <t>期貨結算公司</t>
  </si>
  <si>
    <t>結算參與者</t>
  </si>
  <si>
    <t>全面結算參與者</t>
  </si>
  <si>
    <t>聯交所期權結算所</t>
  </si>
  <si>
    <t>直接結算參與者</t>
  </si>
  <si>
    <t>註：</t>
  </si>
  <si>
    <t>結算機構參與者必須為營運中央證券結算及交收系統或中央證券存管系統的機構。現時唯一的結算機構參與者為聯交所期權結算所</t>
  </si>
  <si>
    <t>託管商參與者必須屬《銀行業條例》所指的認可機構、《受託人條例》所指的信託公司或《證券及期貨條例》所指的持牌法團</t>
  </si>
  <si>
    <t>股份承押人參與者必須屬《銀行業條例》所指的認可機構或根據《放債人條例》領有牌照的放債人</t>
  </si>
  <si>
    <t>結算參與者及全面結算參與者必須為期交所的交易所參與者</t>
  </si>
  <si>
    <t>結算參與者可為本身完成的期貨合約及/或期權合約進行結算</t>
  </si>
  <si>
    <t>全面結算參與者可為本身完成的期貨合約及/或期權合約進行結算，及可為與其訂有結算協議的非結算參與者的期貨合約及/或期權合約進行結算</t>
  </si>
  <si>
    <t>直接結算參與者及全面結算參與者必須為聯交所的期權買賣交易所參與者</t>
  </si>
  <si>
    <t>直接結算參與者可為本身完成的股票期權合約進行結算</t>
  </si>
  <si>
    <t>全面結算參與者可為本身完成的股票期權合約進行結算，及可為與其訂有結算協議的非結算參與者的股票期權合約進行結算</t>
  </si>
  <si>
    <r>
      <t>(</t>
    </r>
    <r>
      <rPr>
        <b/>
        <sz val="12"/>
        <rFont val="PMingLiU"/>
        <family val="1"/>
      </rPr>
      <t>每日平均數</t>
    </r>
    <r>
      <rPr>
        <b/>
        <sz val="12"/>
        <rFont val="Times New Roman"/>
        <family val="1"/>
      </rPr>
      <t>)</t>
    </r>
  </si>
  <si>
    <r>
      <t xml:space="preserve">-     </t>
    </r>
    <r>
      <rPr>
        <sz val="12"/>
        <rFont val="細明體"/>
        <family val="3"/>
      </rPr>
      <t>交易宗數</t>
    </r>
  </si>
  <si>
    <r>
      <t xml:space="preserve">-     </t>
    </r>
    <r>
      <rPr>
        <sz val="12"/>
        <rFont val="PMingLiU"/>
        <family val="1"/>
      </rPr>
      <t>涉及股數</t>
    </r>
  </si>
  <si>
    <r>
      <t>經中央結算系統處理的交收指示</t>
    </r>
    <r>
      <rPr>
        <b/>
        <sz val="12"/>
        <rFont val="Times New Roman"/>
        <family val="1"/>
      </rPr>
      <t xml:space="preserve"> 
(</t>
    </r>
    <r>
      <rPr>
        <b/>
        <sz val="12"/>
        <rFont val="PMingLiU"/>
        <family val="1"/>
      </rPr>
      <t>每日平均數</t>
    </r>
    <r>
      <rPr>
        <b/>
        <sz val="12"/>
        <rFont val="Times New Roman"/>
        <family val="1"/>
      </rPr>
      <t>)</t>
    </r>
  </si>
  <si>
    <r>
      <t xml:space="preserve">-     </t>
    </r>
    <r>
      <rPr>
        <sz val="12"/>
        <rFont val="PMingLiU"/>
        <family val="1"/>
      </rPr>
      <t>交收指示數目</t>
    </r>
  </si>
  <si>
    <r>
      <t>-     投資者</t>
    </r>
    <r>
      <rPr>
        <sz val="12"/>
        <rFont val="PMingLiU"/>
        <family val="1"/>
      </rPr>
      <t>交收指示數目</t>
    </r>
  </si>
  <si>
    <r>
      <t>以「持續淨額交收」的交易於到期交收日</t>
    </r>
    <r>
      <rPr>
        <b/>
        <sz val="12"/>
        <rFont val="Times New Roman"/>
        <family val="1"/>
      </rPr>
      <t xml:space="preserve">(T+2)
</t>
    </r>
    <r>
      <rPr>
        <b/>
        <sz val="12"/>
        <rFont val="PMingLiU"/>
        <family val="1"/>
      </rPr>
      <t>的交收效率</t>
    </r>
    <r>
      <rPr>
        <b/>
        <sz val="12"/>
        <rFont val="Times New Roman"/>
        <family val="1"/>
      </rPr>
      <t>(</t>
    </r>
    <r>
      <rPr>
        <b/>
        <sz val="12"/>
        <rFont val="PMingLiU"/>
        <family val="1"/>
      </rPr>
      <t>每日平均數</t>
    </r>
    <r>
      <rPr>
        <b/>
        <sz val="12"/>
        <rFont val="Times New Roman"/>
        <family val="1"/>
      </rPr>
      <t>)</t>
    </r>
  </si>
  <si>
    <r>
      <t>在T+3</t>
    </r>
    <r>
      <rPr>
        <b/>
        <sz val="12"/>
        <rFont val="PMingLiU"/>
        <family val="1"/>
      </rPr>
      <t>日進行補購(每日平均數)</t>
    </r>
  </si>
  <si>
    <r>
      <t xml:space="preserve">-      </t>
    </r>
    <r>
      <rPr>
        <sz val="12"/>
        <rFont val="PMingLiU"/>
        <family val="1"/>
      </rPr>
      <t>涉及經紀數目</t>
    </r>
  </si>
  <si>
    <r>
      <t xml:space="preserve">-      </t>
    </r>
    <r>
      <rPr>
        <sz val="12"/>
        <rFont val="PMingLiU"/>
        <family val="1"/>
      </rPr>
      <t>補購宗數</t>
    </r>
  </si>
  <si>
    <r>
      <t xml:space="preserve">-      </t>
    </r>
    <r>
      <rPr>
        <sz val="12"/>
        <rFont val="PMingLiU"/>
        <family val="1"/>
      </rPr>
      <t>補購涉及金額</t>
    </r>
  </si>
  <si>
    <r>
      <t>370</t>
    </r>
    <r>
      <rPr>
        <sz val="12"/>
        <color indexed="8"/>
        <rFont val="PMingLiU"/>
        <family val="1"/>
      </rPr>
      <t>萬元</t>
    </r>
  </si>
  <si>
    <r>
      <t xml:space="preserve">-      </t>
    </r>
    <r>
      <rPr>
        <sz val="12"/>
        <rFont val="細明體"/>
        <family val="3"/>
      </rPr>
      <t>股數</t>
    </r>
  </si>
  <si>
    <r>
      <t xml:space="preserve">-     </t>
    </r>
    <r>
      <rPr>
        <sz val="12"/>
        <rFont val="PMingLiU"/>
        <family val="1"/>
      </rPr>
      <t>獲納入系統的證券佔已發行股本總數的百分比</t>
    </r>
  </si>
  <si>
    <r>
      <t xml:space="preserve">-     </t>
    </r>
    <r>
      <rPr>
        <sz val="12"/>
        <rFont val="PMingLiU"/>
        <family val="1"/>
      </rPr>
      <t>獲納入系統的證券佔總市值的百分比</t>
    </r>
  </si>
  <si>
    <r>
      <t>交易所參與者</t>
    </r>
    <r>
      <rPr>
        <b/>
        <vertAlign val="superscript"/>
        <sz val="12"/>
        <rFont val="新細明體"/>
        <family val="1"/>
      </rPr>
      <t xml:space="preserve"> </t>
    </r>
    <r>
      <rPr>
        <b/>
        <vertAlign val="superscript"/>
        <sz val="12"/>
        <rFont val="Wingdings"/>
        <family val="0"/>
      </rPr>
      <t>²</t>
    </r>
  </si>
  <si>
    <r>
      <t xml:space="preserve"> </t>
    </r>
    <r>
      <rPr>
        <sz val="12"/>
        <rFont val="細明體"/>
        <family val="3"/>
      </rPr>
      <t>不適用</t>
    </r>
  </si>
  <si>
    <r>
      <t>交易權持有人</t>
    </r>
    <r>
      <rPr>
        <b/>
        <vertAlign val="superscript"/>
        <sz val="12"/>
        <rFont val="Symbol"/>
        <family val="1"/>
      </rPr>
      <t>W</t>
    </r>
  </si>
  <si>
    <r>
      <t>平均持有交易權數目</t>
    </r>
    <r>
      <rPr>
        <sz val="12"/>
        <rFont val="Times New Roman"/>
        <family val="1"/>
      </rPr>
      <t>*</t>
    </r>
  </si>
  <si>
    <r>
      <t>²</t>
    </r>
    <r>
      <rPr>
        <sz val="10"/>
        <rFont val="新細明體"/>
        <family val="1"/>
      </rPr>
      <t xml:space="preserve">  </t>
    </r>
  </si>
  <si>
    <r>
      <t>W</t>
    </r>
    <r>
      <rPr>
        <sz val="10"/>
        <rFont val="新細明體"/>
        <family val="1"/>
      </rPr>
      <t xml:space="preserve">  </t>
    </r>
  </si>
  <si>
    <r>
      <t>聯交所交易權持有人指 (i) 於2000年3月6日交易所完成合併時的聯交所非開業會員；及 (ii) 聯交所規則作修訂後，於2005年4月1日起不再是聯交所參與者</t>
    </r>
    <r>
      <rPr>
        <sz val="10"/>
        <rFont val="新細明體"/>
        <family val="1"/>
      </rPr>
      <t>　</t>
    </r>
  </si>
  <si>
    <t>5.</t>
  </si>
  <si>
    <r>
      <t>中央結算系統統計數據</t>
    </r>
    <r>
      <rPr>
        <sz val="18"/>
        <color indexed="8"/>
        <rFont val="Times New Roman"/>
        <family val="1"/>
      </rPr>
      <t xml:space="preserve"> </t>
    </r>
  </si>
  <si>
    <t>6.</t>
  </si>
  <si>
    <r>
      <t>參與者統計數據</t>
    </r>
    <r>
      <rPr>
        <sz val="18"/>
        <rFont val="Times New Roman"/>
        <family val="1"/>
      </rPr>
      <t xml:space="preserve"> </t>
    </r>
  </si>
  <si>
    <t>15 - 19</t>
  </si>
  <si>
    <t>20 - 22</t>
  </si>
  <si>
    <t>23 - 24</t>
  </si>
  <si>
    <t>25 - 26</t>
  </si>
  <si>
    <t>計至2007年12月31日</t>
  </si>
  <si>
    <t>(計至2007年12月31日)</t>
  </si>
  <si>
    <t>(截至2007年12月31日)</t>
  </si>
  <si>
    <t>2007年12月31日</t>
  </si>
  <si>
    <t>數字包括4家由創業板轉往主板上市的公司</t>
  </si>
  <si>
    <t>單日成交金額</t>
  </si>
  <si>
    <t>(2007年10月3日)</t>
  </si>
  <si>
    <t>* 澳洲交易所的成交金額字只包括1月至10月的數據(國際證券交易所聯會的網頁並未提供11月的數字)</t>
  </si>
  <si>
    <t>(1998年8月28日)</t>
  </si>
  <si>
    <t>牛熊證於2006年6月12日開始買賣</t>
  </si>
  <si>
    <t>* 芝加哥商品交易所的數字只包括1月至6月的股票指數期權及期貨成交合約張數(國際證券交易所聯會的網頁並未提供7月至11月的數字)，及</t>
  </si>
  <si>
    <t>2007</t>
  </si>
  <si>
    <t xml:space="preserve">     於2007年12月31日，聯交所交易權總數為920，期交所交易權總數為224</t>
  </si>
  <si>
    <t>-</t>
  </si>
  <si>
    <t>第三者結算於2007年12月3日推出後，直接結算參與者及全面結算參與者已取代經紀參與者</t>
  </si>
  <si>
    <t>投資基金不計算在市值內</t>
  </si>
  <si>
    <t>`</t>
  </si>
  <si>
    <t>(57%)</t>
  </si>
  <si>
    <t>942億</t>
  </si>
  <si>
    <t>485億</t>
  </si>
  <si>
    <t>0.77億</t>
  </si>
  <si>
    <t>35,704億</t>
  </si>
  <si>
    <t>2007年底</t>
  </si>
  <si>
    <t>截至2007年底</t>
  </si>
  <si>
    <t>資料來源: 國際證券交易所聯會每月數據表1.5(2007年12月27日版本) (不包括沒有提供數據的交易所)</t>
  </si>
  <si>
    <t>資料來源: 國際證券交易所聯會每月數據表1.5(2007年12月27日版本)  (不包括沒有提供數據的交易所)</t>
  </si>
  <si>
    <t>資料來源: 國際證券交易所聯會每月數據表1.1(2007年12月27日版本)  (不包括沒有提供數據的交易所)</t>
  </si>
  <si>
    <t>資料來源：國際證券交易所聯會每月數據表3.1、3.2及3.3(2007年12月21日版本) (不包括沒有提供數據的交易所)</t>
  </si>
  <si>
    <t>2.53億</t>
  </si>
  <si>
    <t>包括2家從創業板除牌而轉到主板上市的公司及2家根據私有化計劃而除牌的公司</t>
  </si>
  <si>
    <t>包括4家從創業板除牌而轉到主板上市的公司及1家根據私有化計劃而除牌的公司</t>
  </si>
  <si>
    <t>(31%)</t>
  </si>
  <si>
    <t>(63%)</t>
  </si>
  <si>
    <t>(50%)</t>
  </si>
  <si>
    <t>(73%)</t>
  </si>
  <si>
    <t>1,500萬元</t>
  </si>
  <si>
    <t>660萬元</t>
  </si>
  <si>
    <t>57,549億元</t>
  </si>
  <si>
    <t>104,389億元</t>
  </si>
  <si>
    <t>881億元</t>
  </si>
  <si>
    <t>339億元</t>
  </si>
  <si>
    <t>871億元</t>
  </si>
  <si>
    <t>2,054億元</t>
  </si>
  <si>
    <t>3.5億元</t>
  </si>
  <si>
    <t>2.2億元</t>
  </si>
  <si>
    <r>
      <t>#</t>
    </r>
    <r>
      <rPr>
        <sz val="10"/>
        <rFont val="Times New Roman"/>
        <family val="1"/>
      </rPr>
      <t xml:space="preserve">  包括9家H股公司、7家紅籌公司及39家非H股內地民營企業</t>
    </r>
  </si>
  <si>
    <r>
      <t>^</t>
    </r>
    <r>
      <rPr>
        <sz val="10"/>
        <rFont val="Times New Roman"/>
        <family val="1"/>
      </rPr>
      <t xml:space="preserve">  包括23家H股公司、2家紅籌公司及14家非H股內地民營企業</t>
    </r>
  </si>
  <si>
    <t>(69%)</t>
  </si>
  <si>
    <t xml:space="preserve">       計至年底</t>
  </si>
  <si>
    <t xml:space="preserve">        計至年底</t>
  </si>
  <si>
    <t>證券化衍生產品(包括權證、牛熊證)總成交金額 (2007年1月至11月)</t>
  </si>
  <si>
    <t>資料來源: 國際證券交易所聯會每月數據表1.6(2007年12月21日版本)  (不包括沒有提供數據的交易所)</t>
  </si>
  <si>
    <t>包括同時在其他交易所上市的發行人所籌集資金 (即存在重複計算)</t>
  </si>
</sst>
</file>

<file path=xl/styles.xml><?xml version="1.0" encoding="utf-8"?>
<styleSheet xmlns="http://schemas.openxmlformats.org/spreadsheetml/2006/main">
  <numFmts count="6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 numFmtId="216" formatCode="_-* #,##0.0\ _€_-;\-* #,##0.0\ _€_-;_-* &quot;-&quot;??\ _€_-;_-@_-"/>
    <numFmt numFmtId="217" formatCode="[$-409]dddd\,\ mmmm\ dd\,\ yyyy"/>
    <numFmt numFmtId="218" formatCode="dd/mm/yyyy;@"/>
    <numFmt numFmtId="219" formatCode="yy/m/d;@"/>
  </numFmts>
  <fonts count="97">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sz val="10"/>
      <name val="Wingdings"/>
      <family val="0"/>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i/>
      <sz val="13"/>
      <name val="Times New Roman"/>
      <family val="1"/>
    </font>
    <font>
      <vertAlign val="superscript"/>
      <sz val="12"/>
      <name val="Times New Roman"/>
      <family val="1"/>
    </font>
    <font>
      <sz val="10"/>
      <name val="MS Sans Serif"/>
      <family val="0"/>
    </font>
    <font>
      <vertAlign val="superscript"/>
      <sz val="12"/>
      <name val="細明體"/>
      <family val="3"/>
    </font>
    <font>
      <vertAlign val="superscript"/>
      <sz val="12"/>
      <name val="Wingdings 3"/>
      <family val="1"/>
    </font>
    <font>
      <vertAlign val="superscript"/>
      <sz val="11"/>
      <name val="Times New Roman"/>
      <family val="1"/>
    </font>
    <font>
      <b/>
      <vertAlign val="superscript"/>
      <sz val="13"/>
      <name val="細明體"/>
      <family val="3"/>
    </font>
    <font>
      <sz val="8"/>
      <name val="新細明體"/>
      <family val="1"/>
    </font>
    <font>
      <b/>
      <sz val="12"/>
      <name val="Wingdings"/>
      <family val="0"/>
    </font>
    <font>
      <b/>
      <vertAlign val="superscript"/>
      <sz val="12"/>
      <name val="Wingdings"/>
      <family val="0"/>
    </font>
    <font>
      <vertAlign val="superscript"/>
      <sz val="10"/>
      <name val="Wingdings"/>
      <family val="0"/>
    </font>
    <font>
      <vertAlign val="superscript"/>
      <sz val="10"/>
      <name val="Wingdings 3"/>
      <family val="1"/>
    </font>
    <font>
      <u val="single"/>
      <sz val="12"/>
      <name val="新細明體"/>
      <family val="1"/>
    </font>
    <font>
      <vertAlign val="superscript"/>
      <sz val="12"/>
      <name val="Wingdings 2"/>
      <family val="1"/>
    </font>
    <font>
      <b/>
      <vertAlign val="superscript"/>
      <sz val="16"/>
      <name val="Symbol"/>
      <family val="1"/>
    </font>
    <font>
      <vertAlign val="superscript"/>
      <sz val="12"/>
      <name val="Symbol"/>
      <family val="1"/>
    </font>
    <font>
      <sz val="12"/>
      <name val="Helv"/>
      <family val="2"/>
    </font>
    <font>
      <b/>
      <vertAlign val="superscript"/>
      <sz val="13"/>
      <name val="Times New Roman"/>
      <family val="1"/>
    </font>
    <font>
      <sz val="9"/>
      <name val="細明體"/>
      <family val="3"/>
    </font>
    <font>
      <b/>
      <u val="single"/>
      <sz val="18"/>
      <name val="細明體"/>
      <family val="3"/>
    </font>
    <font>
      <b/>
      <sz val="12"/>
      <name val="PMingLiU"/>
      <family val="1"/>
    </font>
    <font>
      <b/>
      <sz val="12"/>
      <color indexed="8"/>
      <name val="Times New Roman"/>
      <family val="1"/>
    </font>
    <font>
      <sz val="12"/>
      <color indexed="8"/>
      <name val="Times New Roman"/>
      <family val="1"/>
    </font>
    <font>
      <sz val="12"/>
      <name val="PMingLiU"/>
      <family val="1"/>
    </font>
    <font>
      <b/>
      <sz val="11"/>
      <name val="PMingLiU"/>
      <family val="1"/>
    </font>
    <font>
      <b/>
      <sz val="11"/>
      <color indexed="8"/>
      <name val="Times New Roman"/>
      <family val="1"/>
    </font>
    <font>
      <sz val="11"/>
      <color indexed="8"/>
      <name val="Times New Roman"/>
      <family val="1"/>
    </font>
    <font>
      <sz val="12"/>
      <color indexed="8"/>
      <name val="PMingLiU"/>
      <family val="1"/>
    </font>
    <font>
      <sz val="14"/>
      <name val="新細明體"/>
      <family val="1"/>
    </font>
    <font>
      <i/>
      <sz val="12"/>
      <name val="Times New Roman"/>
      <family val="1"/>
    </font>
    <font>
      <i/>
      <sz val="11"/>
      <name val="Times New Roman"/>
      <family val="1"/>
    </font>
    <font>
      <b/>
      <vertAlign val="superscript"/>
      <sz val="12"/>
      <name val="Symbol"/>
      <family val="1"/>
    </font>
    <font>
      <sz val="9"/>
      <name val="Times New Roman"/>
      <family val="1"/>
    </font>
    <font>
      <sz val="10"/>
      <name val="Symbol"/>
      <family val="1"/>
    </font>
    <font>
      <vertAlign val="superscript"/>
      <sz val="10"/>
      <name val="Symbol"/>
      <family val="1"/>
    </font>
    <font>
      <b/>
      <vertAlign val="superscript"/>
      <sz val="12"/>
      <name val="Times New Roman"/>
      <family val="1"/>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thin"/>
    </border>
    <border>
      <left style="double"/>
      <right>
        <color indexed="63"/>
      </right>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3"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31" fillId="0" borderId="0">
      <alignment/>
      <protection/>
    </xf>
    <xf numFmtId="189" fontId="49" fillId="0" borderId="0">
      <alignment/>
      <protection/>
    </xf>
    <xf numFmtId="0" fontId="31" fillId="0" borderId="0">
      <alignment/>
      <protection/>
    </xf>
    <xf numFmtId="0" fontId="31" fillId="0" borderId="0">
      <alignment vertical="center"/>
      <protection/>
    </xf>
    <xf numFmtId="0" fontId="31" fillId="0" borderId="0">
      <alignment/>
      <protection/>
    </xf>
    <xf numFmtId="0" fontId="63" fillId="0" borderId="0">
      <alignment/>
      <protection/>
    </xf>
    <xf numFmtId="0" fontId="63" fillId="0" borderId="0">
      <alignment/>
      <protection/>
    </xf>
    <xf numFmtId="9" fontId="0" fillId="0" borderId="0" applyFont="0" applyFill="0" applyBorder="0" applyAlignment="0" applyProtection="0"/>
    <xf numFmtId="189" fontId="49"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173" fontId="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cellStyleXfs>
  <cellXfs count="777">
    <xf numFmtId="0" fontId="0" fillId="0" borderId="0" xfId="0" applyAlignment="1">
      <alignment/>
    </xf>
    <xf numFmtId="0" fontId="3"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29" fillId="0" borderId="0" xfId="0" applyFont="1" applyAlignment="1">
      <alignment/>
    </xf>
    <xf numFmtId="0" fontId="2" fillId="0" borderId="0" xfId="0" applyFont="1" applyBorder="1" applyAlignment="1">
      <alignment/>
    </xf>
    <xf numFmtId="0" fontId="3" fillId="0" borderId="0" xfId="25" applyFont="1">
      <alignment/>
      <protection/>
    </xf>
    <xf numFmtId="0" fontId="15" fillId="0" borderId="0" xfId="25" applyFont="1" applyBorder="1">
      <alignment/>
      <protection/>
    </xf>
    <xf numFmtId="0" fontId="3" fillId="0" borderId="0" xfId="25" applyFont="1" applyBorder="1" applyAlignment="1">
      <alignment horizontal="left"/>
      <protection/>
    </xf>
    <xf numFmtId="0" fontId="16" fillId="0" borderId="0" xfId="25" applyFont="1" applyAlignment="1">
      <alignment horizontal="left"/>
      <protection/>
    </xf>
    <xf numFmtId="0" fontId="17" fillId="0" borderId="0" xfId="25" applyFont="1" applyBorder="1">
      <alignment/>
      <protection/>
    </xf>
    <xf numFmtId="0" fontId="3" fillId="0" borderId="0" xfId="25" applyFont="1" applyBorder="1">
      <alignment/>
      <protection/>
    </xf>
    <xf numFmtId="0" fontId="18" fillId="0" borderId="0" xfId="25" applyFont="1" applyBorder="1">
      <alignment/>
      <protection/>
    </xf>
    <xf numFmtId="0" fontId="20" fillId="0" borderId="0" xfId="25" applyFont="1" quotePrefix="1">
      <alignment/>
      <protection/>
    </xf>
    <xf numFmtId="0" fontId="20" fillId="0" borderId="0" xfId="25" applyFont="1">
      <alignment/>
      <protection/>
    </xf>
    <xf numFmtId="0" fontId="22" fillId="0" borderId="0" xfId="25" applyFont="1" applyBorder="1">
      <alignment/>
      <protection/>
    </xf>
    <xf numFmtId="0" fontId="23" fillId="0" borderId="0" xfId="25" applyFont="1" applyBorder="1">
      <alignment/>
      <protection/>
    </xf>
    <xf numFmtId="0" fontId="23" fillId="0" borderId="0" xfId="25" applyFont="1" applyBorder="1" applyAlignment="1">
      <alignment horizontal="right"/>
      <protection/>
    </xf>
    <xf numFmtId="0" fontId="3" fillId="0" borderId="0" xfId="25" applyFont="1" applyBorder="1" applyAlignment="1">
      <alignment horizontal="right"/>
      <protection/>
    </xf>
    <xf numFmtId="0" fontId="21" fillId="0" borderId="0" xfId="25" applyFont="1">
      <alignment/>
      <protection/>
    </xf>
    <xf numFmtId="0" fontId="24" fillId="0" borderId="0" xfId="25" applyFont="1" applyBorder="1" applyAlignment="1">
      <alignment horizontal="left"/>
      <protection/>
    </xf>
    <xf numFmtId="0" fontId="25" fillId="0" borderId="0" xfId="25" applyFont="1" applyBorder="1">
      <alignment/>
      <protection/>
    </xf>
    <xf numFmtId="0" fontId="26" fillId="0" borderId="0" xfId="25" applyFont="1" applyBorder="1">
      <alignment/>
      <protection/>
    </xf>
    <xf numFmtId="0" fontId="27" fillId="0" borderId="0" xfId="25" applyFont="1" applyBorder="1">
      <alignment/>
      <protection/>
    </xf>
    <xf numFmtId="0" fontId="27" fillId="0" borderId="0" xfId="25" applyFont="1" applyBorder="1" applyAlignment="1">
      <alignment horizontal="right"/>
      <protection/>
    </xf>
    <xf numFmtId="0" fontId="22" fillId="0" borderId="0" xfId="25" applyFont="1" applyBorder="1" applyAlignment="1">
      <alignment/>
      <protection/>
    </xf>
    <xf numFmtId="0" fontId="23" fillId="0" borderId="0" xfId="25" applyFont="1" applyBorder="1" applyAlignment="1">
      <alignment/>
      <protection/>
    </xf>
    <xf numFmtId="0" fontId="23" fillId="0" borderId="0" xfId="25" applyFont="1" applyBorder="1" applyAlignment="1">
      <alignment horizontal="center"/>
      <protection/>
    </xf>
    <xf numFmtId="14" fontId="28" fillId="0" borderId="0" xfId="25" applyNumberFormat="1" applyFont="1" applyBorder="1" applyAlignment="1">
      <alignment horizontal="right"/>
      <protection/>
    </xf>
    <xf numFmtId="14" fontId="23" fillId="0" borderId="0" xfId="25" applyNumberFormat="1" applyFont="1" applyBorder="1">
      <alignment/>
      <protection/>
    </xf>
    <xf numFmtId="14" fontId="2" fillId="0" borderId="0" xfId="25" applyNumberFormat="1" applyFont="1" applyBorder="1" applyAlignment="1">
      <alignment horizontal="right"/>
      <protection/>
    </xf>
    <xf numFmtId="14" fontId="27" fillId="0" borderId="0" xfId="25" applyNumberFormat="1" applyFont="1" applyBorder="1">
      <alignment/>
      <protection/>
    </xf>
    <xf numFmtId="0" fontId="22" fillId="0" borderId="0" xfId="25" applyFont="1" applyBorder="1" applyAlignment="1">
      <alignment horizontal="right"/>
      <protection/>
    </xf>
    <xf numFmtId="0" fontId="29" fillId="0" borderId="0" xfId="25" applyFont="1" applyBorder="1">
      <alignment/>
      <protection/>
    </xf>
    <xf numFmtId="0" fontId="29" fillId="0" borderId="0" xfId="25" applyFont="1">
      <alignment/>
      <protection/>
    </xf>
    <xf numFmtId="3" fontId="27" fillId="0" borderId="0" xfId="25" applyNumberFormat="1" applyFont="1" applyBorder="1">
      <alignment/>
      <protection/>
    </xf>
    <xf numFmtId="0" fontId="27" fillId="0" borderId="0" xfId="25" applyFont="1" applyBorder="1" applyAlignment="1">
      <alignment horizontal="center"/>
      <protection/>
    </xf>
    <xf numFmtId="0" fontId="30" fillId="0" borderId="0" xfId="25" applyFont="1" applyBorder="1">
      <alignment/>
      <protection/>
    </xf>
    <xf numFmtId="3" fontId="30" fillId="0" borderId="0" xfId="25" applyNumberFormat="1" applyFont="1" applyBorder="1">
      <alignment/>
      <protection/>
    </xf>
    <xf numFmtId="9" fontId="27" fillId="0" borderId="0" xfId="25" applyNumberFormat="1" applyFont="1" applyBorder="1" applyAlignment="1" quotePrefix="1">
      <alignment horizontal="right"/>
      <protection/>
    </xf>
    <xf numFmtId="3" fontId="27" fillId="0" borderId="0" xfId="25" applyNumberFormat="1" applyFont="1" applyBorder="1" applyAlignment="1">
      <alignment/>
      <protection/>
    </xf>
    <xf numFmtId="174" fontId="27" fillId="0" borderId="0" xfId="25" applyNumberFormat="1" applyFont="1" applyBorder="1">
      <alignment/>
      <protection/>
    </xf>
    <xf numFmtId="3" fontId="30" fillId="0" borderId="0" xfId="25" applyNumberFormat="1" applyFont="1" applyBorder="1" applyAlignment="1">
      <alignment horizontal="right"/>
      <protection/>
    </xf>
    <xf numFmtId="3" fontId="27" fillId="0" borderId="0" xfId="25" applyNumberFormat="1" applyFont="1" applyBorder="1" applyAlignment="1">
      <alignment horizontal="right"/>
      <protection/>
    </xf>
    <xf numFmtId="0" fontId="30" fillId="0" borderId="0" xfId="25" applyFont="1" applyBorder="1" applyAlignment="1">
      <alignment horizontal="right"/>
      <protection/>
    </xf>
    <xf numFmtId="0" fontId="27" fillId="0" borderId="0" xfId="25" applyFont="1" applyBorder="1" applyAlignment="1">
      <alignment/>
      <protection/>
    </xf>
    <xf numFmtId="0" fontId="33" fillId="0" borderId="0" xfId="26" applyFont="1">
      <alignment/>
      <protection/>
    </xf>
    <xf numFmtId="0" fontId="34" fillId="0" borderId="0" xfId="26" applyFont="1">
      <alignment/>
      <protection/>
    </xf>
    <xf numFmtId="0" fontId="18" fillId="0" borderId="0" xfId="26" applyFont="1">
      <alignment/>
      <protection/>
    </xf>
    <xf numFmtId="0" fontId="35" fillId="0" borderId="0" xfId="26" applyFont="1">
      <alignment/>
      <protection/>
    </xf>
    <xf numFmtId="0" fontId="3" fillId="0" borderId="0" xfId="26" applyFont="1">
      <alignment/>
      <protection/>
    </xf>
    <xf numFmtId="0" fontId="3" fillId="0" borderId="0" xfId="26" applyFont="1" applyAlignment="1">
      <alignment horizontal="righ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5" applyFont="1" applyAlignment="1" applyProtection="1">
      <alignment horizontal="centerContinuous"/>
      <protection/>
    </xf>
    <xf numFmtId="0" fontId="3" fillId="0" borderId="0" xfId="30" applyFont="1" applyBorder="1" applyAlignment="1">
      <alignment horizontal="centerContinuous"/>
      <protection/>
    </xf>
    <xf numFmtId="0" fontId="10" fillId="0" borderId="0" xfId="30" applyFont="1" applyAlignment="1">
      <alignment horizontal="centerContinuous"/>
      <protection/>
    </xf>
    <xf numFmtId="0" fontId="3" fillId="0" borderId="0" xfId="30" applyFont="1" applyAlignment="1">
      <alignment horizontal="centerContinuous"/>
      <protection/>
    </xf>
    <xf numFmtId="0" fontId="3" fillId="0" borderId="0" xfId="30" applyFont="1">
      <alignment/>
      <protection/>
    </xf>
    <xf numFmtId="0" fontId="43" fillId="0" borderId="0" xfId="30" applyFont="1" applyAlignment="1">
      <alignment/>
      <protection/>
    </xf>
    <xf numFmtId="0" fontId="10" fillId="0" borderId="0" xfId="30" applyFont="1">
      <alignment/>
      <protection/>
    </xf>
    <xf numFmtId="0" fontId="31" fillId="0" borderId="0" xfId="30">
      <alignment/>
      <protection/>
    </xf>
    <xf numFmtId="0" fontId="35" fillId="0" borderId="0" xfId="35" applyFont="1" applyAlignment="1" applyProtection="1">
      <alignment horizontal="left"/>
      <protection/>
    </xf>
    <xf numFmtId="0" fontId="34" fillId="0" borderId="0" xfId="35" applyFont="1" applyAlignment="1" applyProtection="1">
      <alignment horizontal="left"/>
      <protection/>
    </xf>
    <xf numFmtId="0" fontId="18" fillId="0" borderId="0" xfId="30" applyFont="1" applyAlignment="1" applyProtection="1">
      <alignment horizontal="centerContinuous"/>
      <protection/>
    </xf>
    <xf numFmtId="0" fontId="31" fillId="0" borderId="0" xfId="30" applyBorder="1" applyAlignment="1">
      <alignment horizontal="centerContinuous"/>
      <protection/>
    </xf>
    <xf numFmtId="0" fontId="31" fillId="0" borderId="0" xfId="30" applyAlignment="1">
      <alignment horizontal="centerContinuous"/>
      <protection/>
    </xf>
    <xf numFmtId="0" fontId="10" fillId="0" borderId="0" xfId="35" applyFont="1" applyAlignment="1" applyProtection="1">
      <alignment horizontal="left"/>
      <protection/>
    </xf>
    <xf numFmtId="0" fontId="10" fillId="0" borderId="0" xfId="30" applyFont="1" applyAlignment="1" applyProtection="1">
      <alignment horizontal="left"/>
      <protection/>
    </xf>
    <xf numFmtId="179" fontId="10" fillId="0" borderId="0" xfId="30" applyNumberFormat="1" applyFont="1" applyProtection="1">
      <alignment/>
      <protection/>
    </xf>
    <xf numFmtId="0" fontId="3" fillId="0" borderId="0" xfId="30" applyFont="1" applyBorder="1">
      <alignment/>
      <protection/>
    </xf>
    <xf numFmtId="0" fontId="31" fillId="0" borderId="2" xfId="30" applyBorder="1">
      <alignment/>
      <protection/>
    </xf>
    <xf numFmtId="0" fontId="31" fillId="0" borderId="2" xfId="30" applyFill="1" applyBorder="1">
      <alignment/>
      <protection/>
    </xf>
    <xf numFmtId="0" fontId="31" fillId="0" borderId="0" xfId="30" applyFill="1">
      <alignment/>
      <protection/>
    </xf>
    <xf numFmtId="0" fontId="44" fillId="0" borderId="2" xfId="30" applyFont="1" applyFill="1" applyBorder="1">
      <alignment/>
      <protection/>
    </xf>
    <xf numFmtId="0" fontId="10" fillId="0" borderId="0" xfId="30" applyFont="1" applyFill="1" applyBorder="1">
      <alignment/>
      <protection/>
    </xf>
    <xf numFmtId="0" fontId="3" fillId="0" borderId="0" xfId="30" applyFont="1" applyFill="1" applyBorder="1">
      <alignment/>
      <protection/>
    </xf>
    <xf numFmtId="0" fontId="31" fillId="2" borderId="0" xfId="30" applyFill="1">
      <alignment/>
      <protection/>
    </xf>
    <xf numFmtId="0" fontId="31" fillId="0" borderId="0" xfId="30" applyBorder="1">
      <alignment/>
      <protection/>
    </xf>
    <xf numFmtId="0" fontId="10" fillId="0" borderId="0" xfId="30" applyFont="1" applyBorder="1">
      <alignment/>
      <protection/>
    </xf>
    <xf numFmtId="182" fontId="31" fillId="0" borderId="0" xfId="30" applyNumberFormat="1" applyBorder="1" applyProtection="1">
      <alignment/>
      <protection/>
    </xf>
    <xf numFmtId="183" fontId="31" fillId="0" borderId="0" xfId="30" applyNumberFormat="1" applyBorder="1" applyProtection="1">
      <alignment/>
      <protection/>
    </xf>
    <xf numFmtId="0" fontId="7" fillId="0" borderId="0" xfId="35" applyFont="1" applyBorder="1">
      <alignment/>
      <protection/>
    </xf>
    <xf numFmtId="182" fontId="3" fillId="0" borderId="0" xfId="30" applyNumberFormat="1" applyFont="1" applyBorder="1" applyProtection="1">
      <alignment/>
      <protection/>
    </xf>
    <xf numFmtId="1" fontId="3" fillId="0" borderId="0" xfId="30" applyNumberFormat="1" applyFont="1" applyFill="1" applyBorder="1" applyProtection="1">
      <alignment/>
      <protection/>
    </xf>
    <xf numFmtId="0" fontId="10" fillId="0" borderId="0" xfId="30" applyFont="1" applyFill="1" applyBorder="1" applyProtection="1">
      <alignment/>
      <protection/>
    </xf>
    <xf numFmtId="0" fontId="31" fillId="0" borderId="0" xfId="30" applyFill="1" applyBorder="1">
      <alignment/>
      <protection/>
    </xf>
    <xf numFmtId="1" fontId="31" fillId="0" borderId="0" xfId="30" applyNumberFormat="1" applyFill="1" applyBorder="1">
      <alignment/>
      <protection/>
    </xf>
    <xf numFmtId="176" fontId="10" fillId="0" borderId="0" xfId="30" applyNumberFormat="1" applyFont="1" applyFill="1" applyBorder="1" applyAlignment="1" applyProtection="1">
      <alignment horizontal="right"/>
      <protection/>
    </xf>
    <xf numFmtId="181" fontId="10" fillId="0" borderId="0" xfId="30" applyNumberFormat="1" applyFont="1" applyFill="1" applyBorder="1" applyProtection="1">
      <alignment/>
      <protection/>
    </xf>
    <xf numFmtId="182" fontId="31" fillId="0" borderId="0" xfId="30" applyNumberFormat="1" applyProtection="1">
      <alignment/>
      <protection/>
    </xf>
    <xf numFmtId="183" fontId="10" fillId="0" borderId="0" xfId="30" applyNumberFormat="1" applyFont="1" applyProtection="1">
      <alignment/>
      <protection/>
    </xf>
    <xf numFmtId="0" fontId="46" fillId="0" borderId="0" xfId="0" applyFont="1" applyAlignment="1">
      <alignment/>
    </xf>
    <xf numFmtId="0" fontId="36" fillId="0" borderId="3" xfId="0" applyFont="1" applyBorder="1" applyAlignment="1">
      <alignment horizontal="center"/>
    </xf>
    <xf numFmtId="0" fontId="48"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5" fillId="0" borderId="0" xfId="0" applyFont="1" applyAlignment="1">
      <alignment/>
    </xf>
    <xf numFmtId="0" fontId="36" fillId="0" borderId="4"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6" applyFont="1">
      <alignment/>
      <protection/>
    </xf>
    <xf numFmtId="0" fontId="0" fillId="0" borderId="0" xfId="36">
      <alignment/>
      <protection/>
    </xf>
    <xf numFmtId="0" fontId="7" fillId="0" borderId="0" xfId="36" applyFont="1">
      <alignment/>
      <protection/>
    </xf>
    <xf numFmtId="0" fontId="37" fillId="0" borderId="0" xfId="36" applyFont="1">
      <alignment/>
      <protection/>
    </xf>
    <xf numFmtId="0" fontId="27" fillId="0" borderId="0" xfId="36" applyFont="1" applyBorder="1">
      <alignment/>
      <protection/>
    </xf>
    <xf numFmtId="0" fontId="30" fillId="0" borderId="0" xfId="36" applyFont="1" applyBorder="1" applyAlignment="1">
      <alignment horizontal="right"/>
      <protection/>
    </xf>
    <xf numFmtId="0" fontId="27" fillId="0" borderId="0" xfId="36" applyFont="1" applyBorder="1" applyAlignment="1">
      <alignment horizontal="right"/>
      <protection/>
    </xf>
    <xf numFmtId="0" fontId="51" fillId="0" borderId="0" xfId="36" applyFont="1" applyBorder="1" applyAlignment="1">
      <alignment horizontal="right"/>
      <protection/>
    </xf>
    <xf numFmtId="0" fontId="37" fillId="0" borderId="0" xfId="36" applyFont="1" applyBorder="1" applyAlignment="1">
      <alignment horizontal="right"/>
      <protection/>
    </xf>
    <xf numFmtId="0" fontId="37" fillId="0" borderId="1" xfId="36" applyFont="1" applyBorder="1">
      <alignment/>
      <protection/>
    </xf>
    <xf numFmtId="0" fontId="27" fillId="0" borderId="1" xfId="36" applyFont="1" applyBorder="1">
      <alignment/>
      <protection/>
    </xf>
    <xf numFmtId="0" fontId="30" fillId="0" borderId="1" xfId="36" applyFont="1" applyBorder="1" applyAlignment="1">
      <alignment horizontal="right" wrapText="1"/>
      <protection/>
    </xf>
    <xf numFmtId="0" fontId="51" fillId="0" borderId="1" xfId="36" applyFont="1" applyBorder="1" applyAlignment="1">
      <alignment horizontal="right" wrapText="1"/>
      <protection/>
    </xf>
    <xf numFmtId="0" fontId="27" fillId="0" borderId="1" xfId="36" applyFont="1" applyBorder="1" applyAlignment="1">
      <alignment horizontal="right" wrapText="1"/>
      <protection/>
    </xf>
    <xf numFmtId="0" fontId="37" fillId="0" borderId="1" xfId="36" applyFont="1" applyBorder="1" applyAlignment="1">
      <alignment horizontal="right" wrapText="1"/>
      <protection/>
    </xf>
    <xf numFmtId="0" fontId="30" fillId="0" borderId="0" xfId="36" applyFont="1" applyBorder="1">
      <alignment/>
      <protection/>
    </xf>
    <xf numFmtId="3" fontId="30" fillId="0" borderId="0" xfId="27" applyNumberFormat="1" applyFont="1" applyBorder="1">
      <alignment/>
      <protection/>
    </xf>
    <xf numFmtId="3" fontId="27" fillId="0" borderId="0" xfId="27" applyNumberFormat="1" applyFont="1" applyBorder="1">
      <alignment/>
      <protection/>
    </xf>
    <xf numFmtId="3" fontId="27" fillId="0" borderId="0" xfId="27" applyNumberFormat="1" applyFont="1">
      <alignment/>
      <protection/>
    </xf>
    <xf numFmtId="3" fontId="27" fillId="0" borderId="0" xfId="27" applyNumberFormat="1" applyFont="1" applyAlignment="1" quotePrefix="1">
      <alignment horizontal="right"/>
      <protection/>
    </xf>
    <xf numFmtId="3" fontId="30" fillId="0" borderId="0" xfId="27" applyNumberFormat="1" applyFont="1">
      <alignment/>
      <protection/>
    </xf>
    <xf numFmtId="3" fontId="7" fillId="0" borderId="0" xfId="36" applyNumberFormat="1" applyFont="1" applyBorder="1">
      <alignment/>
      <protection/>
    </xf>
    <xf numFmtId="3" fontId="30" fillId="0" borderId="0" xfId="27" applyNumberFormat="1" applyFont="1" applyAlignment="1" quotePrefix="1">
      <alignment horizontal="right"/>
      <protection/>
    </xf>
    <xf numFmtId="37" fontId="7" fillId="0" borderId="0" xfId="36" applyNumberFormat="1" applyFont="1" applyBorder="1" applyAlignment="1">
      <alignment horizontal="right"/>
      <protection/>
    </xf>
    <xf numFmtId="0" fontId="0" fillId="0" borderId="0" xfId="36" applyBorder="1">
      <alignment/>
      <protection/>
    </xf>
    <xf numFmtId="189" fontId="8" fillId="0" borderId="0" xfId="27" applyFont="1" applyBorder="1">
      <alignment/>
      <protection/>
    </xf>
    <xf numFmtId="189" fontId="53" fillId="0" borderId="0" xfId="27" applyFont="1" applyBorder="1">
      <alignment/>
      <protection/>
    </xf>
    <xf numFmtId="3" fontId="8" fillId="0" borderId="0" xfId="27" applyNumberFormat="1" applyFont="1" applyBorder="1">
      <alignment/>
      <protection/>
    </xf>
    <xf numFmtId="0" fontId="9" fillId="0" borderId="0" xfId="36" applyFont="1">
      <alignment/>
      <protection/>
    </xf>
    <xf numFmtId="0" fontId="23" fillId="0" borderId="0" xfId="28" applyFont="1">
      <alignment/>
      <protection/>
    </xf>
    <xf numFmtId="0" fontId="3" fillId="0" borderId="0" xfId="28" applyFont="1">
      <alignment/>
      <protection/>
    </xf>
    <xf numFmtId="0" fontId="3" fillId="0" borderId="0" xfId="28" applyFont="1" applyBorder="1">
      <alignment/>
      <protection/>
    </xf>
    <xf numFmtId="0" fontId="34" fillId="0" borderId="0" xfId="28" applyFont="1">
      <alignment/>
      <protection/>
    </xf>
    <xf numFmtId="190" fontId="3" fillId="0" borderId="0" xfId="18" applyNumberFormat="1" applyFont="1" applyAlignment="1">
      <alignment/>
    </xf>
    <xf numFmtId="0" fontId="10" fillId="0" borderId="0" xfId="28" applyFont="1">
      <alignment/>
      <protection/>
    </xf>
    <xf numFmtId="0" fontId="50"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4" fillId="0" borderId="0" xfId="0" applyFont="1" applyAlignment="1">
      <alignment/>
    </xf>
    <xf numFmtId="0" fontId="23" fillId="0" borderId="0" xfId="25" applyFont="1" applyBorder="1" quotePrefix="1">
      <alignment/>
      <protection/>
    </xf>
    <xf numFmtId="0" fontId="10" fillId="0" borderId="1" xfId="0" applyFont="1" applyBorder="1" applyAlignment="1">
      <alignment/>
    </xf>
    <xf numFmtId="0" fontId="47" fillId="0" borderId="0" xfId="0" applyFont="1" applyAlignment="1">
      <alignment/>
    </xf>
    <xf numFmtId="15" fontId="30" fillId="0" borderId="0" xfId="36" applyNumberFormat="1" applyFont="1" applyBorder="1" applyAlignment="1" quotePrefix="1">
      <alignment horizontal="right"/>
      <protection/>
    </xf>
    <xf numFmtId="0" fontId="27" fillId="0" borderId="0" xfId="36"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5" fillId="0" borderId="0" xfId="25" applyFont="1" applyBorder="1">
      <alignment/>
      <protection/>
    </xf>
    <xf numFmtId="0" fontId="54" fillId="0" borderId="0" xfId="36"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14" fontId="36" fillId="0" borderId="1" xfId="0" applyNumberFormat="1" applyFont="1" applyBorder="1" applyAlignment="1" quotePrefix="1">
      <alignment horizontal="right"/>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0" fontId="0" fillId="0" borderId="0" xfId="0" applyFill="1" applyAlignment="1">
      <alignment/>
    </xf>
    <xf numFmtId="0" fontId="57"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6" applyFont="1" applyBorder="1">
      <alignment/>
      <protection/>
    </xf>
    <xf numFmtId="0" fontId="27" fillId="0" borderId="0" xfId="26" applyFont="1" applyAlignment="1">
      <alignment horizontal="right"/>
      <protection/>
    </xf>
    <xf numFmtId="0" fontId="27" fillId="0" borderId="1" xfId="26" applyFont="1" applyBorder="1">
      <alignment/>
      <protection/>
    </xf>
    <xf numFmtId="0" fontId="27" fillId="0" borderId="0" xfId="26" applyFont="1">
      <alignment/>
      <protection/>
    </xf>
    <xf numFmtId="0" fontId="30" fillId="0" borderId="0" xfId="26" applyFont="1" applyAlignment="1">
      <alignment horizontal="right"/>
      <protection/>
    </xf>
    <xf numFmtId="0" fontId="30" fillId="0" borderId="0" xfId="26" applyFont="1">
      <alignment/>
      <protection/>
    </xf>
    <xf numFmtId="0" fontId="60" fillId="0" borderId="0" xfId="26" applyFont="1">
      <alignment/>
      <protection/>
    </xf>
    <xf numFmtId="0" fontId="27" fillId="0" borderId="0" xfId="28" applyFont="1">
      <alignment/>
      <protection/>
    </xf>
    <xf numFmtId="0" fontId="27" fillId="0" borderId="0" xfId="28" applyFont="1" applyBorder="1">
      <alignment/>
      <protection/>
    </xf>
    <xf numFmtId="0" fontId="30" fillId="0" borderId="0" xfId="28" applyFont="1" applyBorder="1">
      <alignment/>
      <protection/>
    </xf>
    <xf numFmtId="0" fontId="27" fillId="0" borderId="0" xfId="28" applyFont="1" applyBorder="1" applyAlignment="1">
      <alignment horizontal="center"/>
      <protection/>
    </xf>
    <xf numFmtId="0" fontId="27" fillId="0" borderId="1" xfId="28" applyFont="1" applyBorder="1">
      <alignment/>
      <protection/>
    </xf>
    <xf numFmtId="0" fontId="59" fillId="0" borderId="0" xfId="28" applyFont="1">
      <alignment/>
      <protection/>
    </xf>
    <xf numFmtId="0" fontId="30" fillId="0" borderId="0" xfId="28" applyFont="1">
      <alignment/>
      <protection/>
    </xf>
    <xf numFmtId="190" fontId="27" fillId="0" borderId="0" xfId="18"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6"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59" fillId="0" borderId="0" xfId="26" applyFont="1">
      <alignment/>
      <protection/>
    </xf>
    <xf numFmtId="0" fontId="61" fillId="0" borderId="0" xfId="26" applyFont="1">
      <alignment/>
      <protection/>
    </xf>
    <xf numFmtId="3" fontId="0" fillId="0" borderId="0" xfId="0" applyNumberFormat="1" applyFont="1" applyFill="1" applyAlignment="1">
      <alignment horizontal="right"/>
    </xf>
    <xf numFmtId="3" fontId="27" fillId="0" borderId="0" xfId="26" applyNumberFormat="1" applyFont="1" applyAlignment="1">
      <alignment horizontal="right"/>
      <protection/>
    </xf>
    <xf numFmtId="0" fontId="62" fillId="0" borderId="0" xfId="0" applyFont="1" applyAlignment="1">
      <alignment/>
    </xf>
    <xf numFmtId="0" fontId="18" fillId="0" borderId="0" xfId="35" applyFont="1" applyAlignment="1" applyProtection="1">
      <alignment horizontal="left"/>
      <protection/>
    </xf>
    <xf numFmtId="177" fontId="30" fillId="0" borderId="0" xfId="15" applyNumberFormat="1" applyFont="1" applyAlignment="1">
      <alignment horizontal="right"/>
    </xf>
    <xf numFmtId="0" fontId="30" fillId="0" borderId="0" xfId="26" applyFont="1" applyAlignment="1">
      <alignment horizontal="left"/>
      <protection/>
    </xf>
    <xf numFmtId="0" fontId="61" fillId="0" borderId="0" xfId="26" applyFont="1" applyAlignment="1">
      <alignment horizontal="left"/>
      <protection/>
    </xf>
    <xf numFmtId="177" fontId="27" fillId="0" borderId="0" xfId="15" applyNumberFormat="1" applyFont="1" applyAlignment="1">
      <alignment horizontal="right"/>
    </xf>
    <xf numFmtId="49" fontId="30" fillId="0" borderId="0" xfId="26" applyNumberFormat="1" applyFont="1">
      <alignment/>
      <protection/>
    </xf>
    <xf numFmtId="0" fontId="3" fillId="0" borderId="1" xfId="26" applyFont="1" applyBorder="1">
      <alignment/>
      <protection/>
    </xf>
    <xf numFmtId="0" fontId="27" fillId="0" borderId="0" xfId="28" applyFont="1" applyAlignment="1">
      <alignment horizontal="left"/>
      <protection/>
    </xf>
    <xf numFmtId="3" fontId="39" fillId="0" borderId="0" xfId="0" applyNumberFormat="1" applyFont="1" applyFill="1" applyAlignment="1">
      <alignment horizontal="right"/>
    </xf>
    <xf numFmtId="0" fontId="7" fillId="0" borderId="0" xfId="36" applyFont="1" quotePrefix="1">
      <alignment/>
      <protection/>
    </xf>
    <xf numFmtId="0" fontId="37" fillId="0" borderId="0" xfId="0" applyFont="1" applyAlignment="1">
      <alignment/>
    </xf>
    <xf numFmtId="49" fontId="30" fillId="0" borderId="0" xfId="15" applyNumberFormat="1" applyFont="1" applyAlignment="1">
      <alignment horizontal="left"/>
    </xf>
    <xf numFmtId="0" fontId="46" fillId="0" borderId="0" xfId="28" applyFont="1">
      <alignment/>
      <protection/>
    </xf>
    <xf numFmtId="0" fontId="10" fillId="0" borderId="0" xfId="28" applyFont="1" applyAlignment="1">
      <alignment horizontal="right"/>
      <protection/>
    </xf>
    <xf numFmtId="0" fontId="27" fillId="0" borderId="0" xfId="15" applyNumberFormat="1" applyFont="1" applyAlignment="1">
      <alignment horizontal="right"/>
    </xf>
    <xf numFmtId="0" fontId="30" fillId="0" borderId="3" xfId="0" applyFont="1" applyBorder="1" applyAlignment="1">
      <alignment horizontal="center"/>
    </xf>
    <xf numFmtId="0" fontId="30" fillId="0" borderId="4" xfId="0" applyFont="1" applyBorder="1" applyAlignment="1">
      <alignment/>
    </xf>
    <xf numFmtId="0" fontId="59" fillId="0" borderId="5"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30" fillId="0" borderId="3" xfId="0" applyFont="1" applyBorder="1" applyAlignment="1">
      <alignment/>
    </xf>
    <xf numFmtId="0" fontId="30" fillId="0" borderId="7" xfId="0" applyFont="1" applyBorder="1" applyAlignment="1">
      <alignment/>
    </xf>
    <xf numFmtId="0" fontId="59" fillId="0" borderId="2" xfId="0" applyFont="1" applyBorder="1" applyAlignment="1">
      <alignment horizontal="center"/>
    </xf>
    <xf numFmtId="0" fontId="59" fillId="0" borderId="5" xfId="0" applyFont="1" applyBorder="1" applyAlignment="1">
      <alignment/>
    </xf>
    <xf numFmtId="0" fontId="27" fillId="0" borderId="8" xfId="0" applyFont="1" applyBorder="1" applyAlignment="1">
      <alignment horizontal="right" vertical="top" wrapText="1"/>
    </xf>
    <xf numFmtId="0" fontId="27" fillId="0" borderId="6" xfId="0" applyFont="1" applyBorder="1" applyAlignment="1">
      <alignment horizontal="right" vertical="top" wrapText="1"/>
    </xf>
    <xf numFmtId="0" fontId="27" fillId="0" borderId="8" xfId="0" applyFont="1" applyBorder="1" applyAlignment="1">
      <alignment horizontal="center"/>
    </xf>
    <xf numFmtId="0" fontId="27" fillId="0" borderId="9" xfId="0" applyFont="1" applyBorder="1" applyAlignment="1">
      <alignment horizontal="center"/>
    </xf>
    <xf numFmtId="0" fontId="10" fillId="0" borderId="0" xfId="0" applyFont="1" applyBorder="1" applyAlignment="1">
      <alignment horizontal="right"/>
    </xf>
    <xf numFmtId="0" fontId="51"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10" xfId="0" applyFont="1" applyBorder="1" applyAlignment="1">
      <alignment/>
    </xf>
    <xf numFmtId="176" fontId="30" fillId="0" borderId="2" xfId="0" applyNumberFormat="1" applyFont="1" applyFill="1" applyBorder="1" applyAlignment="1" applyProtection="1">
      <alignment horizontal="left"/>
      <protection/>
    </xf>
    <xf numFmtId="176" fontId="30" fillId="0" borderId="10" xfId="0" applyNumberFormat="1" applyFont="1" applyFill="1" applyBorder="1" applyAlignment="1" applyProtection="1">
      <alignment horizontal="left"/>
      <protection/>
    </xf>
    <xf numFmtId="0" fontId="27" fillId="0" borderId="2" xfId="0" applyFont="1" applyBorder="1" applyAlignment="1">
      <alignment/>
    </xf>
    <xf numFmtId="0" fontId="40" fillId="0" borderId="0" xfId="0" applyFont="1" applyAlignment="1">
      <alignment horizontal="center"/>
    </xf>
    <xf numFmtId="178" fontId="30" fillId="0" borderId="11" xfId="19" applyNumberFormat="1" applyFont="1" applyBorder="1" applyAlignment="1" applyProtection="1">
      <alignment horizontal="left" vertical="distributed"/>
      <protection/>
    </xf>
    <xf numFmtId="0" fontId="30" fillId="0" borderId="12" xfId="30" applyFont="1" applyBorder="1" applyAlignment="1">
      <alignment vertical="distributed"/>
      <protection/>
    </xf>
    <xf numFmtId="0" fontId="30" fillId="0" borderId="11" xfId="30" applyFont="1" applyBorder="1" applyAlignment="1">
      <alignment vertical="distributed"/>
      <protection/>
    </xf>
    <xf numFmtId="0" fontId="30" fillId="0" borderId="13" xfId="30" applyFont="1" applyBorder="1" applyAlignment="1">
      <alignment vertical="distributed"/>
      <protection/>
    </xf>
    <xf numFmtId="0" fontId="27" fillId="0" borderId="13" xfId="30" applyFont="1" applyBorder="1" applyAlignment="1">
      <alignment horizontal="centerContinuous"/>
      <protection/>
    </xf>
    <xf numFmtId="0" fontId="27" fillId="0" borderId="9" xfId="30" applyFont="1" applyFill="1" applyBorder="1">
      <alignment/>
      <protection/>
    </xf>
    <xf numFmtId="0" fontId="27" fillId="0" borderId="0" xfId="19" applyNumberFormat="1" applyFont="1" applyAlignment="1">
      <alignment horizontal="center"/>
    </xf>
    <xf numFmtId="176" fontId="27" fillId="0" borderId="0" xfId="30" applyNumberFormat="1" applyFont="1" applyFill="1" applyAlignment="1" applyProtection="1">
      <alignment horizontal="right"/>
      <protection/>
    </xf>
    <xf numFmtId="0" fontId="27" fillId="0" borderId="2" xfId="30" applyFont="1" applyFill="1" applyBorder="1">
      <alignment/>
      <protection/>
    </xf>
    <xf numFmtId="176" fontId="27" fillId="0" borderId="0" xfId="31" applyNumberFormat="1" applyFont="1" applyFill="1" applyBorder="1" applyAlignment="1">
      <alignment horizontal="right"/>
      <protection/>
    </xf>
    <xf numFmtId="0" fontId="27" fillId="2" borderId="9" xfId="30" applyFont="1" applyFill="1" applyBorder="1">
      <alignment/>
      <protection/>
    </xf>
    <xf numFmtId="176" fontId="27" fillId="2" borderId="0" xfId="30" applyNumberFormat="1" applyFont="1" applyFill="1" applyAlignment="1" applyProtection="1">
      <alignment horizontal="right"/>
      <protection/>
    </xf>
    <xf numFmtId="0" fontId="27" fillId="2" borderId="2" xfId="30" applyFont="1" applyFill="1" applyBorder="1">
      <alignment/>
      <protection/>
    </xf>
    <xf numFmtId="176" fontId="30" fillId="0" borderId="0" xfId="30" applyNumberFormat="1" applyFont="1" applyFill="1" applyAlignment="1" applyProtection="1">
      <alignment horizontal="left"/>
      <protection/>
    </xf>
    <xf numFmtId="0" fontId="27" fillId="0" borderId="0" xfId="30" applyFont="1" applyFill="1" applyBorder="1">
      <alignment/>
      <protection/>
    </xf>
    <xf numFmtId="0" fontId="27" fillId="0" borderId="1" xfId="30" applyFont="1" applyFill="1" applyBorder="1">
      <alignment/>
      <protection/>
    </xf>
    <xf numFmtId="0" fontId="27" fillId="0" borderId="11" xfId="30" applyFont="1" applyFill="1" applyBorder="1">
      <alignment/>
      <protection/>
    </xf>
    <xf numFmtId="0" fontId="27" fillId="0" borderId="1" xfId="19" applyNumberFormat="1" applyFont="1" applyBorder="1" applyAlignment="1">
      <alignment horizontal="center"/>
    </xf>
    <xf numFmtId="176" fontId="27" fillId="0" borderId="1" xfId="31" applyNumberFormat="1" applyFont="1" applyFill="1" applyBorder="1" applyAlignment="1">
      <alignment horizontal="right"/>
      <protection/>
    </xf>
    <xf numFmtId="176" fontId="30" fillId="0" borderId="12" xfId="30" applyNumberFormat="1" applyFont="1" applyFill="1" applyBorder="1" applyAlignment="1" applyProtection="1">
      <alignment horizontal="left" vertical="distributed"/>
      <protection/>
    </xf>
    <xf numFmtId="0" fontId="30" fillId="0" borderId="11" xfId="30" applyFont="1" applyBorder="1" applyAlignment="1" applyProtection="1">
      <alignment horizontal="right" vertical="distributed"/>
      <protection/>
    </xf>
    <xf numFmtId="0" fontId="27" fillId="0" borderId="0" xfId="30" applyFont="1">
      <alignment/>
      <protection/>
    </xf>
    <xf numFmtId="0" fontId="27" fillId="0" borderId="0" xfId="30" applyFont="1" applyFill="1">
      <alignment/>
      <protection/>
    </xf>
    <xf numFmtId="0" fontId="30" fillId="0" borderId="8" xfId="30" applyFont="1" applyFill="1" applyBorder="1">
      <alignment/>
      <protection/>
    </xf>
    <xf numFmtId="0" fontId="30" fillId="0" borderId="10" xfId="30" applyFont="1" applyFill="1" applyBorder="1">
      <alignment/>
      <protection/>
    </xf>
    <xf numFmtId="0" fontId="27" fillId="0" borderId="10" xfId="30" applyFont="1" applyFill="1" applyBorder="1">
      <alignment/>
      <protection/>
    </xf>
    <xf numFmtId="0" fontId="30" fillId="0" borderId="13" xfId="30" applyFont="1" applyFill="1" applyBorder="1">
      <alignment/>
      <protection/>
    </xf>
    <xf numFmtId="182" fontId="27" fillId="0" borderId="11" xfId="30" applyNumberFormat="1" applyFont="1" applyFill="1" applyBorder="1" applyAlignment="1" applyProtection="1">
      <alignment horizontal="center"/>
      <protection/>
    </xf>
    <xf numFmtId="0" fontId="27" fillId="0" borderId="13" xfId="30" applyFont="1" applyFill="1" applyBorder="1">
      <alignment/>
      <protection/>
    </xf>
    <xf numFmtId="0" fontId="30" fillId="0" borderId="0" xfId="30" applyFont="1" applyFill="1" applyBorder="1">
      <alignment/>
      <protection/>
    </xf>
    <xf numFmtId="0" fontId="30" fillId="0" borderId="2" xfId="30" applyFont="1" applyFill="1" applyBorder="1">
      <alignment/>
      <protection/>
    </xf>
    <xf numFmtId="0" fontId="30" fillId="0" borderId="12" xfId="30" applyFont="1" applyBorder="1" applyAlignment="1">
      <alignment horizontal="right" vertical="distributed"/>
      <protection/>
    </xf>
    <xf numFmtId="0" fontId="30" fillId="0" borderId="11" xfId="35" applyFont="1" applyBorder="1" applyAlignment="1">
      <alignment horizontal="right" vertical="distributed"/>
      <protection/>
    </xf>
    <xf numFmtId="0" fontId="30" fillId="0" borderId="14" xfId="0" applyFont="1" applyBorder="1" applyAlignment="1">
      <alignment horizontal="center" vertical="distributed"/>
    </xf>
    <xf numFmtId="0" fontId="30" fillId="0" borderId="11" xfId="0" applyFont="1" applyBorder="1" applyAlignment="1">
      <alignment horizontal="center" vertical="distributed"/>
    </xf>
    <xf numFmtId="0" fontId="30" fillId="0" borderId="11" xfId="0" applyFont="1" applyBorder="1" applyAlignment="1">
      <alignment vertical="distributed"/>
    </xf>
    <xf numFmtId="176" fontId="30" fillId="0" borderId="0" xfId="0" applyNumberFormat="1" applyFont="1" applyFill="1" applyBorder="1" applyAlignment="1" applyProtection="1">
      <alignment horizontal="left"/>
      <protection/>
    </xf>
    <xf numFmtId="0" fontId="27" fillId="0" borderId="0" xfId="19" applyNumberFormat="1" applyFont="1" applyFill="1" applyAlignment="1">
      <alignment horizontal="center"/>
    </xf>
    <xf numFmtId="0" fontId="27" fillId="0" borderId="0" xfId="19" applyNumberFormat="1" applyFont="1" applyFill="1" applyBorder="1" applyAlignment="1">
      <alignment horizontal="center"/>
    </xf>
    <xf numFmtId="176" fontId="27" fillId="0" borderId="0" xfId="30" applyNumberFormat="1" applyFont="1" applyFill="1" applyBorder="1" applyAlignment="1" applyProtection="1">
      <alignment horizontal="right"/>
      <protection/>
    </xf>
    <xf numFmtId="0" fontId="27" fillId="0" borderId="8" xfId="0" applyFont="1" applyBorder="1" applyAlignment="1">
      <alignment/>
    </xf>
    <xf numFmtId="0" fontId="65" fillId="0" borderId="0" xfId="0" applyFont="1" applyFill="1" applyAlignment="1">
      <alignment/>
    </xf>
    <xf numFmtId="0" fontId="72" fillId="0" borderId="0" xfId="0" applyFont="1" applyAlignment="1">
      <alignment/>
    </xf>
    <xf numFmtId="0" fontId="71" fillId="0" borderId="0" xfId="26" applyFont="1">
      <alignment/>
      <protection/>
    </xf>
    <xf numFmtId="0" fontId="4" fillId="0" borderId="0" xfId="36" applyFont="1" applyBorder="1" applyAlignment="1">
      <alignment wrapText="1"/>
      <protection/>
    </xf>
    <xf numFmtId="0" fontId="7" fillId="0" borderId="10" xfId="0" applyFont="1" applyBorder="1" applyAlignment="1">
      <alignment/>
    </xf>
    <xf numFmtId="0" fontId="7" fillId="0" borderId="2" xfId="0" applyFont="1" applyBorder="1" applyAlignment="1">
      <alignment/>
    </xf>
    <xf numFmtId="0" fontId="8" fillId="0" borderId="10" xfId="0" applyFont="1" applyBorder="1" applyAlignment="1">
      <alignment horizontal="right" vertical="top" wrapText="1"/>
    </xf>
    <xf numFmtId="0" fontId="7" fillId="0" borderId="2" xfId="0" applyFont="1" applyBorder="1" applyAlignment="1">
      <alignment horizontal="right"/>
    </xf>
    <xf numFmtId="0" fontId="36" fillId="0" borderId="4" xfId="0" applyFont="1" applyBorder="1" applyAlignment="1">
      <alignment horizontal="left"/>
    </xf>
    <xf numFmtId="0" fontId="34" fillId="0" borderId="0" xfId="36" applyFont="1" applyBorder="1" applyAlignment="1">
      <alignment horizontal="center"/>
      <protection/>
    </xf>
    <xf numFmtId="0" fontId="10" fillId="0" borderId="0" xfId="26"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176" fontId="36" fillId="0" borderId="0" xfId="0" applyNumberFormat="1" applyFont="1" applyFill="1" applyAlignment="1">
      <alignment horizontal="right"/>
    </xf>
    <xf numFmtId="3" fontId="36" fillId="0" borderId="0" xfId="0" applyNumberFormat="1" applyFont="1" applyFill="1" applyAlignment="1">
      <alignment horizontal="right"/>
    </xf>
    <xf numFmtId="204" fontId="36" fillId="0" borderId="0" xfId="15" applyNumberFormat="1" applyFont="1" applyFill="1" applyAlignment="1">
      <alignment horizontal="right"/>
    </xf>
    <xf numFmtId="177" fontId="36" fillId="0" borderId="0" xfId="0" applyNumberFormat="1" applyFont="1" applyFill="1" applyAlignment="1">
      <alignment/>
    </xf>
    <xf numFmtId="177" fontId="36" fillId="0" borderId="0" xfId="15" applyNumberFormat="1" applyFont="1" applyFill="1" applyAlignment="1">
      <alignment horizontal="right"/>
    </xf>
    <xf numFmtId="0" fontId="3" fillId="0" borderId="0" xfId="0" applyFont="1" applyFill="1" applyAlignment="1">
      <alignment/>
    </xf>
    <xf numFmtId="0" fontId="3" fillId="0" borderId="0" xfId="0" applyFont="1" applyFill="1" applyBorder="1" applyAlignment="1">
      <alignment/>
    </xf>
    <xf numFmtId="176" fontId="3" fillId="0" borderId="0" xfId="0" applyNumberFormat="1" applyFont="1" applyFill="1" applyAlignment="1">
      <alignment horizontal="right"/>
    </xf>
    <xf numFmtId="177" fontId="3" fillId="0" borderId="0" xfId="0" applyNumberFormat="1" applyFont="1" applyFill="1" applyAlignment="1">
      <alignment/>
    </xf>
    <xf numFmtId="177" fontId="3" fillId="0" borderId="0" xfId="15" applyNumberFormat="1" applyFont="1" applyFill="1" applyAlignment="1">
      <alignment horizontal="right"/>
    </xf>
    <xf numFmtId="9" fontId="3" fillId="0" borderId="0" xfId="0" applyNumberFormat="1" applyFont="1" applyFill="1" applyAlignment="1" quotePrefix="1">
      <alignment horizontal="right"/>
    </xf>
    <xf numFmtId="173" fontId="3" fillId="0" borderId="0" xfId="15" applyFont="1" applyFill="1" applyAlignment="1" quotePrefix="1">
      <alignment horizontal="right"/>
    </xf>
    <xf numFmtId="181" fontId="27" fillId="0" borderId="9" xfId="32" applyNumberFormat="1" applyFont="1" applyFill="1" applyBorder="1" applyAlignment="1">
      <alignment horizontal="right"/>
      <protection/>
    </xf>
    <xf numFmtId="181" fontId="27" fillId="0" borderId="8" xfId="32"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9" fontId="36" fillId="0" borderId="0" xfId="0" applyNumberFormat="1" applyFont="1" applyFill="1" applyBorder="1" applyAlignment="1" quotePrefix="1">
      <alignment horizontal="left"/>
    </xf>
    <xf numFmtId="176" fontId="36" fillId="0" borderId="0" xfId="0" applyNumberFormat="1" applyFont="1" applyFill="1" applyBorder="1" applyAlignment="1">
      <alignment horizontal="right"/>
    </xf>
    <xf numFmtId="1" fontId="3" fillId="0" borderId="0" xfId="0" applyNumberFormat="1" applyFont="1" applyAlignment="1">
      <alignment/>
    </xf>
    <xf numFmtId="1" fontId="36" fillId="0" borderId="0" xfId="0" applyNumberFormat="1" applyFont="1" applyAlignment="1">
      <alignment horizontal="right"/>
    </xf>
    <xf numFmtId="1" fontId="36" fillId="0" borderId="0" xfId="0" applyNumberFormat="1" applyFont="1" applyBorder="1" applyAlignment="1">
      <alignment/>
    </xf>
    <xf numFmtId="0" fontId="3" fillId="0" borderId="0" xfId="0" applyFont="1" applyBorder="1" applyAlignment="1">
      <alignment horizontal="left"/>
    </xf>
    <xf numFmtId="0" fontId="34" fillId="0" borderId="0" xfId="0" applyFont="1" applyAlignment="1">
      <alignment/>
    </xf>
    <xf numFmtId="176" fontId="3" fillId="0" borderId="0" xfId="0" applyNumberFormat="1" applyFont="1" applyFill="1" applyBorder="1" applyAlignment="1">
      <alignment horizontal="right"/>
    </xf>
    <xf numFmtId="176" fontId="27" fillId="0" borderId="8" xfId="31" applyNumberFormat="1" applyFont="1" applyFill="1" applyBorder="1" applyAlignment="1">
      <alignment horizontal="right"/>
      <protection/>
    </xf>
    <xf numFmtId="0" fontId="74" fillId="0" borderId="2" xfId="0" applyFont="1" applyFill="1" applyBorder="1" applyAlignment="1">
      <alignment/>
    </xf>
    <xf numFmtId="0" fontId="27" fillId="0" borderId="5" xfId="0" applyFont="1" applyFill="1" applyBorder="1" applyAlignment="1">
      <alignment horizontal="center"/>
    </xf>
    <xf numFmtId="0" fontId="27" fillId="0" borderId="6" xfId="0" applyFont="1" applyFill="1" applyBorder="1" applyAlignment="1">
      <alignment horizontal="center"/>
    </xf>
    <xf numFmtId="0" fontId="0" fillId="0" borderId="2" xfId="0" applyBorder="1" applyAlignment="1">
      <alignment/>
    </xf>
    <xf numFmtId="194" fontId="27" fillId="0" borderId="1" xfId="26" applyNumberFormat="1" applyFont="1" applyBorder="1" applyAlignment="1">
      <alignment/>
      <protection/>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52" fillId="0" borderId="2" xfId="30" applyFont="1" applyFill="1" applyBorder="1">
      <alignment/>
      <protection/>
    </xf>
    <xf numFmtId="15" fontId="30" fillId="0" borderId="1" xfId="26" applyNumberFormat="1" applyFont="1" applyBorder="1" applyAlignment="1">
      <alignment/>
      <protection/>
    </xf>
    <xf numFmtId="14" fontId="36" fillId="0" borderId="1" xfId="0" applyNumberFormat="1" applyFont="1" applyBorder="1" applyAlignment="1">
      <alignment horizontal="right"/>
    </xf>
    <xf numFmtId="14" fontId="3" fillId="0" borderId="1" xfId="0" applyNumberFormat="1" applyFont="1" applyBorder="1" applyAlignment="1">
      <alignment horizontal="right"/>
    </xf>
    <xf numFmtId="176" fontId="3" fillId="0" borderId="0" xfId="0" applyNumberFormat="1" applyFont="1" applyFill="1" applyBorder="1" applyAlignment="1" quotePrefix="1">
      <alignment horizontal="right" wrapText="1"/>
    </xf>
    <xf numFmtId="0" fontId="62" fillId="0" borderId="0" xfId="0" applyFont="1" applyFill="1" applyAlignment="1">
      <alignment/>
    </xf>
    <xf numFmtId="204" fontId="3" fillId="0" borderId="0" xfId="15" applyNumberFormat="1" applyFont="1" applyFill="1" applyAlignment="1">
      <alignment horizontal="right"/>
    </xf>
    <xf numFmtId="0" fontId="3" fillId="0" borderId="0" xfId="0" applyFont="1" applyFill="1" applyAlignment="1" quotePrefix="1">
      <alignment horizontal="right"/>
    </xf>
    <xf numFmtId="173" fontId="3" fillId="0" borderId="0" xfId="15" applyFont="1" applyFill="1" applyAlignment="1">
      <alignment horizontal="center"/>
    </xf>
    <xf numFmtId="14" fontId="30" fillId="0" borderId="1" xfId="0" applyNumberFormat="1" applyFont="1" applyBorder="1" applyAlignment="1">
      <alignment horizontal="right"/>
    </xf>
    <xf numFmtId="14" fontId="27" fillId="0" borderId="1" xfId="0" applyNumberFormat="1" applyFont="1" applyBorder="1" applyAlignment="1">
      <alignment horizontal="right"/>
    </xf>
    <xf numFmtId="0" fontId="27" fillId="0" borderId="0" xfId="0" applyNumberFormat="1" applyFont="1" applyAlignment="1">
      <alignment horizontal="right"/>
    </xf>
    <xf numFmtId="0" fontId="18" fillId="0" borderId="0" xfId="0" applyFont="1" applyAlignment="1">
      <alignment horizontal="left" wrapText="1"/>
    </xf>
    <xf numFmtId="0" fontId="36" fillId="0" borderId="0" xfId="0" applyFont="1" applyAlignment="1">
      <alignment horizontal="left" wrapText="1"/>
    </xf>
    <xf numFmtId="0" fontId="18" fillId="0" borderId="12" xfId="0" applyFont="1" applyBorder="1" applyAlignment="1">
      <alignment horizontal="center" vertical="top" wrapText="1"/>
    </xf>
    <xf numFmtId="14" fontId="27" fillId="0" borderId="2" xfId="0" applyNumberFormat="1" applyFont="1" applyBorder="1" applyAlignment="1">
      <alignment horizontal="right" vertical="top" wrapText="1"/>
    </xf>
    <xf numFmtId="14" fontId="27" fillId="0" borderId="10" xfId="0" applyNumberFormat="1" applyFont="1" applyBorder="1" applyAlignment="1">
      <alignment horizontal="right" vertical="top" wrapText="1"/>
    </xf>
    <xf numFmtId="0" fontId="0" fillId="0" borderId="15" xfId="0" applyBorder="1" applyAlignment="1">
      <alignment wrapText="1"/>
    </xf>
    <xf numFmtId="0" fontId="0" fillId="0" borderId="0" xfId="0" applyBorder="1" applyAlignment="1">
      <alignment wrapText="1"/>
    </xf>
    <xf numFmtId="0" fontId="3" fillId="0" borderId="0" xfId="0" applyFont="1" applyAlignment="1">
      <alignment horizontal="left" wrapText="1"/>
    </xf>
    <xf numFmtId="0" fontId="3" fillId="0" borderId="0" xfId="0" applyFont="1" applyAlignment="1">
      <alignment wrapText="1"/>
    </xf>
    <xf numFmtId="181" fontId="27" fillId="0" borderId="12" xfId="32" applyNumberFormat="1" applyFont="1" applyFill="1" applyBorder="1" applyAlignment="1">
      <alignment horizontal="right"/>
      <protection/>
    </xf>
    <xf numFmtId="0" fontId="27" fillId="0" borderId="0" xfId="0" applyFont="1" applyFill="1" applyBorder="1" applyAlignment="1">
      <alignment/>
    </xf>
    <xf numFmtId="0" fontId="27" fillId="0" borderId="1" xfId="0" applyFont="1" applyFill="1" applyBorder="1" applyAlignment="1">
      <alignment/>
    </xf>
    <xf numFmtId="0" fontId="7" fillId="0" borderId="7" xfId="0" applyFont="1" applyBorder="1" applyAlignment="1">
      <alignment/>
    </xf>
    <xf numFmtId="0" fontId="27" fillId="0" borderId="3" xfId="0" applyFont="1" applyFill="1" applyBorder="1" applyAlignment="1">
      <alignment/>
    </xf>
    <xf numFmtId="0" fontId="27" fillId="0" borderId="5" xfId="0" applyFont="1" applyFill="1" applyBorder="1" applyAlignment="1">
      <alignment/>
    </xf>
    <xf numFmtId="0" fontId="27" fillId="0" borderId="6" xfId="0" applyFont="1" applyFill="1" applyBorder="1" applyAlignment="1">
      <alignment/>
    </xf>
    <xf numFmtId="0" fontId="18" fillId="0" borderId="0" xfId="0" applyFont="1" applyAlignment="1">
      <alignment wrapText="1"/>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 fillId="0" borderId="0" xfId="0" applyFont="1" applyFill="1" applyAlignment="1">
      <alignment horizontal="right"/>
    </xf>
    <xf numFmtId="9" fontId="3" fillId="0" borderId="0" xfId="0" applyNumberFormat="1" applyFont="1" applyFill="1" applyBorder="1" applyAlignment="1" quotePrefix="1">
      <alignment horizontal="left"/>
    </xf>
    <xf numFmtId="0" fontId="51" fillId="0" borderId="0" xfId="0" applyFont="1" applyAlignment="1">
      <alignment/>
    </xf>
    <xf numFmtId="184" fontId="27" fillId="0" borderId="9" xfId="15" applyNumberFormat="1" applyFont="1" applyFill="1" applyBorder="1" applyAlignment="1">
      <alignment horizontal="right"/>
    </xf>
    <xf numFmtId="184" fontId="27" fillId="0" borderId="8" xfId="15" applyNumberFormat="1" applyFont="1" applyFill="1" applyBorder="1" applyAlignment="1">
      <alignment horizontal="right"/>
    </xf>
    <xf numFmtId="0" fontId="30" fillId="0" borderId="0" xfId="0" applyFont="1" applyAlignment="1">
      <alignment/>
    </xf>
    <xf numFmtId="4" fontId="3" fillId="0" borderId="0" xfId="15" applyNumberFormat="1" applyFont="1" applyFill="1" applyAlignment="1">
      <alignment horizontal="right"/>
    </xf>
    <xf numFmtId="2" fontId="30" fillId="0" borderId="0" xfId="26" applyNumberFormat="1" applyFont="1" applyFill="1" applyAlignment="1">
      <alignment horizontal="right"/>
      <protection/>
    </xf>
    <xf numFmtId="2" fontId="27" fillId="0" borderId="0" xfId="26" applyNumberFormat="1" applyFont="1" applyFill="1" applyAlignment="1">
      <alignment horizontal="right"/>
      <protection/>
    </xf>
    <xf numFmtId="0" fontId="59" fillId="0" borderId="9" xfId="0" applyFont="1" applyBorder="1" applyAlignment="1">
      <alignment/>
    </xf>
    <xf numFmtId="0" fontId="30" fillId="0" borderId="10" xfId="0" applyFont="1" applyBorder="1" applyAlignment="1">
      <alignment horizontal="right" vertical="top" wrapText="1"/>
    </xf>
    <xf numFmtId="0" fontId="27" fillId="0" borderId="3" xfId="0" applyFont="1" applyBorder="1" applyAlignment="1">
      <alignment horizontal="center"/>
    </xf>
    <xf numFmtId="0" fontId="27" fillId="0" borderId="2" xfId="0" applyFont="1" applyBorder="1" applyAlignment="1">
      <alignment horizontal="right"/>
    </xf>
    <xf numFmtId="176" fontId="27" fillId="0" borderId="0" xfId="0" applyNumberFormat="1" applyFont="1" applyFill="1" applyBorder="1" applyAlignment="1" applyProtection="1">
      <alignment horizontal="left"/>
      <protection/>
    </xf>
    <xf numFmtId="176" fontId="27" fillId="0" borderId="10" xfId="0" applyNumberFormat="1" applyFont="1" applyFill="1" applyBorder="1" applyAlignment="1" applyProtection="1">
      <alignment horizontal="left"/>
      <protection/>
    </xf>
    <xf numFmtId="0" fontId="36" fillId="0" borderId="0" xfId="28" applyFont="1" applyBorder="1" applyAlignment="1">
      <alignment horizontal="right"/>
      <protection/>
    </xf>
    <xf numFmtId="0" fontId="66" fillId="0" borderId="0" xfId="26" applyFont="1">
      <alignment/>
      <protection/>
    </xf>
    <xf numFmtId="0" fontId="7" fillId="0" borderId="0" xfId="26" applyFont="1">
      <alignment/>
      <protection/>
    </xf>
    <xf numFmtId="0" fontId="75" fillId="0" borderId="0" xfId="0" applyFont="1" applyFill="1" applyAlignment="1">
      <alignment/>
    </xf>
    <xf numFmtId="0" fontId="30" fillId="0" borderId="3" xfId="0" applyFont="1" applyBorder="1" applyAlignment="1">
      <alignment horizontal="center" vertical="distributed"/>
    </xf>
    <xf numFmtId="0" fontId="30" fillId="0" borderId="4" xfId="0" applyFont="1" applyBorder="1" applyAlignment="1">
      <alignment horizontal="center" vertical="distributed"/>
    </xf>
    <xf numFmtId="0" fontId="30" fillId="0" borderId="15" xfId="0" applyFont="1" applyBorder="1" applyAlignment="1">
      <alignment vertical="distributed"/>
    </xf>
    <xf numFmtId="0" fontId="30" fillId="0" borderId="7" xfId="0" applyFont="1" applyBorder="1" applyAlignment="1">
      <alignment vertical="distributed"/>
    </xf>
    <xf numFmtId="0" fontId="30" fillId="0" borderId="6"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10" xfId="0" applyFont="1" applyBorder="1" applyAlignment="1">
      <alignment vertical="distributed"/>
    </xf>
    <xf numFmtId="0" fontId="30" fillId="0" borderId="0" xfId="0" applyFont="1" applyFill="1" applyBorder="1" applyAlignment="1">
      <alignment/>
    </xf>
    <xf numFmtId="0" fontId="30" fillId="0" borderId="11" xfId="0" applyFont="1" applyBorder="1" applyAlignment="1">
      <alignment horizontal="center"/>
    </xf>
    <xf numFmtId="0" fontId="27" fillId="0" borderId="11" xfId="0" applyFont="1" applyBorder="1" applyAlignment="1">
      <alignment/>
    </xf>
    <xf numFmtId="0" fontId="27" fillId="0" borderId="13" xfId="0" applyFont="1" applyBorder="1" applyAlignment="1">
      <alignment/>
    </xf>
    <xf numFmtId="0" fontId="27" fillId="0" borderId="12" xfId="0" applyFont="1" applyBorder="1" applyAlignment="1">
      <alignment/>
    </xf>
    <xf numFmtId="0" fontId="27" fillId="0" borderId="1" xfId="0" applyFont="1" applyBorder="1" applyAlignment="1">
      <alignment horizontal="center"/>
    </xf>
    <xf numFmtId="176" fontId="27" fillId="0" borderId="2" xfId="0" applyNumberFormat="1" applyFont="1" applyFill="1" applyBorder="1" applyAlignment="1" applyProtection="1">
      <alignment horizontal="left"/>
      <protection/>
    </xf>
    <xf numFmtId="176" fontId="27" fillId="0" borderId="9" xfId="0" applyNumberFormat="1" applyFont="1" applyBorder="1" applyAlignment="1">
      <alignment horizontal="right"/>
    </xf>
    <xf numFmtId="176" fontId="27" fillId="0" borderId="8" xfId="0" applyNumberFormat="1" applyFont="1" applyBorder="1" applyAlignment="1">
      <alignment horizontal="right"/>
    </xf>
    <xf numFmtId="0" fontId="27" fillId="0" borderId="9" xfId="0"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2" xfId="0" applyFont="1" applyBorder="1" applyAlignment="1">
      <alignment/>
    </xf>
    <xf numFmtId="0" fontId="27" fillId="0" borderId="11" xfId="0" applyFont="1" applyBorder="1" applyAlignment="1">
      <alignment horizontal="right"/>
    </xf>
    <xf numFmtId="0" fontId="12" fillId="0" borderId="0" xfId="24" applyFont="1" applyAlignment="1">
      <alignment/>
    </xf>
    <xf numFmtId="0" fontId="18" fillId="0" borderId="0" xfId="36" applyFont="1" applyBorder="1" applyAlignment="1">
      <alignment/>
      <protection/>
    </xf>
    <xf numFmtId="0" fontId="4" fillId="0" borderId="0" xfId="36" applyFont="1" applyBorder="1">
      <alignment/>
      <protection/>
    </xf>
    <xf numFmtId="0" fontId="73" fillId="0" borderId="0" xfId="36" applyFont="1" applyBorder="1">
      <alignment/>
      <protection/>
    </xf>
    <xf numFmtId="0" fontId="36" fillId="0" borderId="0" xfId="36" applyFont="1" applyBorder="1">
      <alignment/>
      <protection/>
    </xf>
    <xf numFmtId="0" fontId="7" fillId="0" borderId="0" xfId="36" applyFont="1" applyBorder="1">
      <alignment/>
      <protection/>
    </xf>
    <xf numFmtId="0" fontId="27" fillId="0" borderId="3" xfId="0" applyFont="1" applyBorder="1" applyAlignment="1">
      <alignment/>
    </xf>
    <xf numFmtId="0" fontId="27" fillId="0" borderId="5" xfId="0" applyFont="1" applyBorder="1" applyAlignment="1">
      <alignment/>
    </xf>
    <xf numFmtId="0" fontId="27" fillId="0" borderId="2" xfId="0" applyFont="1" applyFill="1" applyBorder="1" applyAlignment="1">
      <alignment horizontal="center" wrapText="1"/>
    </xf>
    <xf numFmtId="184" fontId="27" fillId="0" borderId="9" xfId="15" applyNumberFormat="1" applyFont="1" applyFill="1" applyBorder="1" applyAlignment="1">
      <alignment wrapText="1"/>
    </xf>
    <xf numFmtId="0" fontId="27" fillId="0" borderId="10" xfId="0" applyFont="1" applyFill="1" applyBorder="1" applyAlignment="1">
      <alignment horizontal="center" wrapText="1"/>
    </xf>
    <xf numFmtId="184" fontId="27" fillId="0" borderId="8" xfId="15" applyNumberFormat="1" applyFont="1" applyFill="1" applyBorder="1" applyAlignment="1">
      <alignment wrapText="1"/>
    </xf>
    <xf numFmtId="195" fontId="30" fillId="0" borderId="0" xfId="26" applyNumberFormat="1" applyFont="1" applyFill="1" applyAlignment="1">
      <alignment horizontal="right"/>
      <protection/>
    </xf>
    <xf numFmtId="195" fontId="27" fillId="0" borderId="0" xfId="26" applyNumberFormat="1" applyFont="1" applyFill="1" applyAlignment="1">
      <alignment horizontal="right"/>
      <protection/>
    </xf>
    <xf numFmtId="0" fontId="76" fillId="0" borderId="0" xfId="0" applyFont="1" applyAlignment="1">
      <alignment/>
    </xf>
    <xf numFmtId="3" fontId="36" fillId="0" borderId="0" xfId="15" applyNumberFormat="1" applyFont="1" applyFill="1" applyAlignment="1" quotePrefix="1">
      <alignment horizontal="right"/>
    </xf>
    <xf numFmtId="0" fontId="10" fillId="0" borderId="0" xfId="0" applyFont="1" applyFill="1" applyAlignment="1">
      <alignment/>
    </xf>
    <xf numFmtId="0" fontId="18" fillId="0" borderId="2" xfId="0" applyFont="1" applyBorder="1" applyAlignment="1">
      <alignment horizontal="center" vertical="top" wrapText="1"/>
    </xf>
    <xf numFmtId="177" fontId="27" fillId="0" borderId="0" xfId="15" applyNumberFormat="1" applyFont="1" applyBorder="1" applyAlignment="1">
      <alignment horizontal="right" wrapText="1"/>
    </xf>
    <xf numFmtId="0" fontId="0" fillId="0" borderId="10" xfId="0" applyBorder="1" applyAlignment="1">
      <alignment/>
    </xf>
    <xf numFmtId="0" fontId="27" fillId="0" borderId="10" xfId="31" applyFont="1" applyFill="1" applyBorder="1">
      <alignment/>
      <protection/>
    </xf>
    <xf numFmtId="0" fontId="27" fillId="0" borderId="12" xfId="0" applyFont="1" applyFill="1" applyBorder="1" applyAlignment="1">
      <alignment/>
    </xf>
    <xf numFmtId="0" fontId="27" fillId="0" borderId="2" xfId="31" applyFont="1" applyFill="1" applyBorder="1">
      <alignment/>
      <protection/>
    </xf>
    <xf numFmtId="176" fontId="30" fillId="0" borderId="9" xfId="0" applyNumberFormat="1" applyFont="1" applyFill="1" applyBorder="1" applyAlignment="1" applyProtection="1">
      <alignment horizontal="left"/>
      <protection/>
    </xf>
    <xf numFmtId="0" fontId="30" fillId="0" borderId="9" xfId="30" applyFont="1" applyFill="1" applyBorder="1">
      <alignment/>
      <protection/>
    </xf>
    <xf numFmtId="0" fontId="27" fillId="0" borderId="1" xfId="19" applyNumberFormat="1" applyFont="1" applyFill="1" applyBorder="1" applyAlignment="1">
      <alignment horizontal="center"/>
    </xf>
    <xf numFmtId="182" fontId="27" fillId="0" borderId="1" xfId="30" applyNumberFormat="1" applyFont="1" applyFill="1" applyBorder="1" applyAlignment="1" applyProtection="1">
      <alignment horizontal="center"/>
      <protection/>
    </xf>
    <xf numFmtId="0" fontId="27" fillId="0" borderId="9" xfId="0" applyFont="1" applyBorder="1" applyAlignment="1">
      <alignment horizontal="center" vertical="center"/>
    </xf>
    <xf numFmtId="3" fontId="27" fillId="0" borderId="0" xfId="0" applyNumberFormat="1" applyFont="1" applyAlignment="1">
      <alignment horizontal="right" wrapText="1"/>
    </xf>
    <xf numFmtId="184" fontId="3" fillId="0" borderId="0" xfId="15" applyNumberFormat="1" applyFont="1" applyFill="1" applyBorder="1" applyAlignment="1">
      <alignment horizontal="right"/>
    </xf>
    <xf numFmtId="184" fontId="36" fillId="0" borderId="0" xfId="15" applyNumberFormat="1" applyFont="1" applyFill="1" applyBorder="1" applyAlignment="1">
      <alignment horizontal="right"/>
    </xf>
    <xf numFmtId="0" fontId="43" fillId="0" borderId="0" xfId="0" applyFont="1" applyFill="1" applyBorder="1" applyAlignment="1">
      <alignment horizontal="right"/>
    </xf>
    <xf numFmtId="0" fontId="11" fillId="0" borderId="0" xfId="28" applyFont="1">
      <alignment/>
      <protection/>
    </xf>
    <xf numFmtId="0" fontId="0" fillId="0" borderId="0" xfId="36" applyFont="1">
      <alignment/>
      <protection/>
    </xf>
    <xf numFmtId="3" fontId="3" fillId="0" borderId="0" xfId="27" applyNumberFormat="1" applyFont="1" applyBorder="1">
      <alignment/>
      <protection/>
    </xf>
    <xf numFmtId="0" fontId="0" fillId="0" borderId="1" xfId="36" applyFont="1" applyBorder="1">
      <alignment/>
      <protection/>
    </xf>
    <xf numFmtId="189" fontId="39" fillId="0" borderId="0" xfId="27" applyFont="1" applyBorder="1">
      <alignment/>
      <protection/>
    </xf>
    <xf numFmtId="189" fontId="0" fillId="0" borderId="0" xfId="27" applyFont="1">
      <alignment/>
      <protection/>
    </xf>
    <xf numFmtId="189" fontId="3" fillId="0" borderId="0" xfId="27" applyFont="1">
      <alignment/>
      <protection/>
    </xf>
    <xf numFmtId="189" fontId="39" fillId="0" borderId="0" xfId="27" applyFont="1">
      <alignment/>
      <protection/>
    </xf>
    <xf numFmtId="189" fontId="77" fillId="0" borderId="0" xfId="27" applyFont="1">
      <alignment/>
      <protection/>
    </xf>
    <xf numFmtId="0" fontId="0" fillId="0" borderId="0" xfId="36" applyFont="1">
      <alignment/>
      <protection/>
    </xf>
    <xf numFmtId="189" fontId="39" fillId="0" borderId="1" xfId="27" applyFont="1" applyBorder="1">
      <alignment/>
      <protection/>
    </xf>
    <xf numFmtId="0" fontId="3" fillId="0" borderId="10" xfId="0" applyFont="1" applyBorder="1" applyAlignment="1">
      <alignment/>
    </xf>
    <xf numFmtId="176" fontId="36" fillId="0" borderId="0" xfId="0" applyNumberFormat="1" applyFont="1" applyFill="1" applyBorder="1" applyAlignment="1" quotePrefix="1">
      <alignment horizontal="right" wrapText="1"/>
    </xf>
    <xf numFmtId="177" fontId="27" fillId="0" borderId="1" xfId="15" applyNumberFormat="1" applyFont="1" applyBorder="1" applyAlignment="1">
      <alignment horizontal="right" wrapText="1"/>
    </xf>
    <xf numFmtId="0" fontId="27" fillId="0" borderId="8" xfId="0" applyFont="1" applyFill="1" applyBorder="1" applyAlignment="1">
      <alignment/>
    </xf>
    <xf numFmtId="181" fontId="27" fillId="0" borderId="9" xfId="0" applyNumberFormat="1" applyFont="1" applyBorder="1" applyAlignment="1">
      <alignment horizontal="right"/>
    </xf>
    <xf numFmtId="0" fontId="27" fillId="0" borderId="9" xfId="0" applyFont="1" applyFill="1" applyBorder="1" applyAlignment="1">
      <alignment horizontal="right"/>
    </xf>
    <xf numFmtId="181" fontId="27" fillId="0" borderId="8" xfId="0" applyNumberFormat="1" applyFont="1" applyFill="1" applyBorder="1" applyAlignment="1">
      <alignment horizontal="right"/>
    </xf>
    <xf numFmtId="189" fontId="37" fillId="0" borderId="0" xfId="27" applyFont="1">
      <alignment/>
      <protection/>
    </xf>
    <xf numFmtId="189" fontId="51" fillId="0" borderId="0" xfId="27" applyFont="1" applyBorder="1">
      <alignment/>
      <protection/>
    </xf>
    <xf numFmtId="189" fontId="51" fillId="0" borderId="0" xfId="27" applyFont="1">
      <alignment/>
      <protection/>
    </xf>
    <xf numFmtId="189" fontId="30" fillId="0" borderId="0" xfId="27" applyFont="1">
      <alignment/>
      <protection/>
    </xf>
    <xf numFmtId="176" fontId="27" fillId="0" borderId="4" xfId="15" applyNumberFormat="1" applyFont="1" applyBorder="1" applyAlignment="1">
      <alignment/>
    </xf>
    <xf numFmtId="176" fontId="27" fillId="0" borderId="9" xfId="15" applyNumberFormat="1" applyFont="1" applyBorder="1" applyAlignment="1">
      <alignment/>
    </xf>
    <xf numFmtId="176" fontId="27" fillId="0" borderId="7" xfId="0" applyNumberFormat="1" applyFont="1" applyFill="1" applyBorder="1" applyAlignment="1" applyProtection="1">
      <alignment horizontal="left"/>
      <protection/>
    </xf>
    <xf numFmtId="0" fontId="37" fillId="0" borderId="2" xfId="0" applyFont="1" applyBorder="1" applyAlignment="1">
      <alignment/>
    </xf>
    <xf numFmtId="0" fontId="27" fillId="0" borderId="13" xfId="0" applyFont="1" applyBorder="1" applyAlignment="1">
      <alignment vertical="distributed"/>
    </xf>
    <xf numFmtId="176" fontId="27" fillId="0" borderId="2" xfId="30" applyNumberFormat="1" applyFont="1" applyFill="1" applyBorder="1" applyAlignment="1" applyProtection="1">
      <alignment horizontal="left"/>
      <protection/>
    </xf>
    <xf numFmtId="189" fontId="10" fillId="0" borderId="0" xfId="27" applyFont="1" applyBorder="1">
      <alignment/>
      <protection/>
    </xf>
    <xf numFmtId="3" fontId="43" fillId="0" borderId="0" xfId="27" applyNumberFormat="1" applyFont="1" applyBorder="1">
      <alignment/>
      <protection/>
    </xf>
    <xf numFmtId="0" fontId="27" fillId="0" borderId="2" xfId="0" applyFont="1" applyFill="1" applyBorder="1" applyAlignment="1">
      <alignment/>
    </xf>
    <xf numFmtId="0" fontId="27" fillId="0" borderId="13" xfId="0" applyFont="1" applyFill="1" applyBorder="1" applyAlignment="1">
      <alignment/>
    </xf>
    <xf numFmtId="0" fontId="27" fillId="0" borderId="10" xfId="0" applyFont="1" applyFill="1" applyBorder="1" applyAlignment="1">
      <alignment/>
    </xf>
    <xf numFmtId="0" fontId="52" fillId="0" borderId="2" xfId="0" applyFont="1" applyFill="1" applyBorder="1" applyAlignment="1">
      <alignment/>
    </xf>
    <xf numFmtId="176" fontId="27" fillId="0" borderId="2" xfId="0" applyNumberFormat="1" applyFont="1" applyBorder="1" applyAlignment="1">
      <alignment horizontal="left"/>
    </xf>
    <xf numFmtId="0" fontId="27" fillId="0" borderId="7" xfId="0" applyFont="1" applyBorder="1" applyAlignment="1">
      <alignment/>
    </xf>
    <xf numFmtId="177" fontId="30" fillId="0" borderId="0" xfId="17" applyNumberFormat="1" applyFont="1" applyAlignment="1">
      <alignment horizontal="right"/>
    </xf>
    <xf numFmtId="177" fontId="27" fillId="0" borderId="0" xfId="17" applyNumberFormat="1" applyFont="1" applyAlignment="1">
      <alignment horizontal="right"/>
    </xf>
    <xf numFmtId="3" fontId="30" fillId="0" borderId="1" xfId="27" applyNumberFormat="1" applyFont="1" applyBorder="1">
      <alignment/>
      <protection/>
    </xf>
    <xf numFmtId="3" fontId="27" fillId="0" borderId="1" xfId="27" applyNumberFormat="1" applyFont="1" applyBorder="1">
      <alignment/>
      <protection/>
    </xf>
    <xf numFmtId="177" fontId="30" fillId="0" borderId="0" xfId="15" applyNumberFormat="1" applyFont="1" applyFill="1" applyAlignment="1">
      <alignment/>
    </xf>
    <xf numFmtId="2" fontId="30" fillId="0" borderId="0" xfId="15" applyNumberFormat="1" applyFont="1" applyFill="1" applyAlignment="1">
      <alignment horizontal="right"/>
    </xf>
    <xf numFmtId="14" fontId="36" fillId="0" borderId="0" xfId="0" applyNumberFormat="1" applyFont="1" applyBorder="1" applyAlignment="1">
      <alignment horizontal="right"/>
    </xf>
    <xf numFmtId="0" fontId="62" fillId="0" borderId="0" xfId="0" applyFont="1" applyAlignment="1" quotePrefix="1">
      <alignment/>
    </xf>
    <xf numFmtId="194" fontId="27" fillId="0" borderId="9" xfId="0" applyNumberFormat="1" applyFont="1" applyBorder="1" applyAlignment="1">
      <alignment horizontal="right" wrapText="1"/>
    </xf>
    <xf numFmtId="194" fontId="27" fillId="0" borderId="8" xfId="0" applyNumberFormat="1" applyFont="1" applyBorder="1" applyAlignment="1">
      <alignment horizontal="right" wrapText="1"/>
    </xf>
    <xf numFmtId="194" fontId="27" fillId="0" borderId="0" xfId="0" applyNumberFormat="1" applyFont="1" applyAlignment="1">
      <alignment wrapText="1"/>
    </xf>
    <xf numFmtId="0" fontId="38" fillId="0" borderId="2" xfId="0" applyFont="1" applyBorder="1" applyAlignment="1">
      <alignment horizontal="center"/>
    </xf>
    <xf numFmtId="0" fontId="38" fillId="0" borderId="2" xfId="0" applyFont="1" applyBorder="1" applyAlignment="1">
      <alignment horizontal="center" wrapText="1"/>
    </xf>
    <xf numFmtId="0" fontId="2" fillId="0" borderId="0" xfId="0" applyFont="1" applyAlignment="1">
      <alignment/>
    </xf>
    <xf numFmtId="0" fontId="23" fillId="0" borderId="0" xfId="0" applyFont="1" applyAlignment="1">
      <alignment/>
    </xf>
    <xf numFmtId="0" fontId="7" fillId="0" borderId="1" xfId="0" applyFont="1" applyBorder="1" applyAlignment="1">
      <alignment/>
    </xf>
    <xf numFmtId="0" fontId="36" fillId="0" borderId="4" xfId="0" applyFont="1" applyBorder="1" applyAlignment="1">
      <alignment horizontal="center"/>
    </xf>
    <xf numFmtId="0" fontId="36" fillId="0" borderId="7" xfId="0" applyFont="1" applyBorder="1" applyAlignment="1">
      <alignment horizontal="center"/>
    </xf>
    <xf numFmtId="0" fontId="36" fillId="0" borderId="4" xfId="0" applyFont="1" applyBorder="1" applyAlignment="1">
      <alignment wrapText="1"/>
    </xf>
    <xf numFmtId="0" fontId="36" fillId="0" borderId="7" xfId="0" applyFont="1" applyBorder="1" applyAlignment="1">
      <alignment wrapText="1"/>
    </xf>
    <xf numFmtId="0" fontId="36" fillId="0" borderId="15" xfId="0" applyFont="1" applyBorder="1" applyAlignment="1">
      <alignment wrapText="1"/>
    </xf>
    <xf numFmtId="0" fontId="36" fillId="0" borderId="16" xfId="0" applyFont="1" applyBorder="1" applyAlignment="1">
      <alignment wrapText="1"/>
    </xf>
    <xf numFmtId="0" fontId="36" fillId="0" borderId="17" xfId="0" applyFont="1" applyBorder="1" applyAlignment="1">
      <alignment wrapText="1"/>
    </xf>
    <xf numFmtId="0" fontId="36" fillId="0" borderId="3" xfId="0" applyFont="1" applyBorder="1" applyAlignment="1">
      <alignment horizontal="left" wrapText="1"/>
    </xf>
    <xf numFmtId="0" fontId="39" fillId="0" borderId="5" xfId="0" applyFont="1" applyBorder="1" applyAlignment="1">
      <alignment horizontal="center" wrapText="1"/>
    </xf>
    <xf numFmtId="0" fontId="3" fillId="0" borderId="8" xfId="0" applyFont="1" applyBorder="1" applyAlignment="1">
      <alignment horizontal="center"/>
    </xf>
    <xf numFmtId="0" fontId="3" fillId="0" borderId="10" xfId="0" applyFont="1" applyBorder="1" applyAlignment="1">
      <alignment horizontal="center"/>
    </xf>
    <xf numFmtId="0" fontId="3" fillId="0" borderId="6" xfId="0" applyFont="1" applyBorder="1" applyAlignment="1">
      <alignment horizontal="right" vertical="top" wrapText="1"/>
    </xf>
    <xf numFmtId="0" fontId="3" fillId="0" borderId="9" xfId="0" applyFont="1" applyBorder="1" applyAlignment="1">
      <alignment horizontal="right"/>
    </xf>
    <xf numFmtId="0" fontId="3" fillId="0" borderId="2" xfId="0" applyFont="1" applyBorder="1" applyAlignment="1">
      <alignment horizontal="center"/>
    </xf>
    <xf numFmtId="186" fontId="3" fillId="0" borderId="9" xfId="0" applyNumberFormat="1" applyFont="1" applyBorder="1" applyAlignment="1">
      <alignment horizontal="right"/>
    </xf>
    <xf numFmtId="186" fontId="3" fillId="0" borderId="2" xfId="0" applyNumberFormat="1" applyFont="1" applyBorder="1" applyAlignment="1">
      <alignment horizontal="center"/>
    </xf>
    <xf numFmtId="186" fontId="3" fillId="0" borderId="0" xfId="0" applyNumberFormat="1" applyFont="1" applyBorder="1" applyAlignment="1">
      <alignment horizontal="right"/>
    </xf>
    <xf numFmtId="0" fontId="10" fillId="0" borderId="18" xfId="0" applyFont="1" applyBorder="1" applyAlignment="1">
      <alignment/>
    </xf>
    <xf numFmtId="186" fontId="36" fillId="0" borderId="19" xfId="0" applyNumberFormat="1" applyFont="1" applyBorder="1" applyAlignment="1">
      <alignment horizontal="right"/>
    </xf>
    <xf numFmtId="186" fontId="36" fillId="0" borderId="2" xfId="0" applyNumberFormat="1" applyFont="1" applyBorder="1" applyAlignment="1">
      <alignment horizontal="center"/>
    </xf>
    <xf numFmtId="187" fontId="36" fillId="0" borderId="5" xfId="0" applyNumberFormat="1" applyFont="1" applyBorder="1" applyAlignment="1">
      <alignment horizontal="center"/>
    </xf>
    <xf numFmtId="187" fontId="36" fillId="0" borderId="5" xfId="0" applyNumberFormat="1" applyFont="1" applyFill="1" applyBorder="1" applyAlignment="1">
      <alignment horizontal="center"/>
    </xf>
    <xf numFmtId="186" fontId="3" fillId="0" borderId="9" xfId="0" applyNumberFormat="1" applyFont="1" applyFill="1" applyBorder="1" applyAlignment="1">
      <alignment horizontal="right"/>
    </xf>
    <xf numFmtId="185" fontId="3" fillId="0" borderId="2" xfId="0" applyNumberFormat="1" applyFont="1" applyFill="1" applyBorder="1" applyAlignment="1">
      <alignment horizontal="center"/>
    </xf>
    <xf numFmtId="185" fontId="3" fillId="0" borderId="0" xfId="0" applyNumberFormat="1" applyFont="1" applyFill="1" applyBorder="1" applyAlignment="1">
      <alignment horizontal="center"/>
    </xf>
    <xf numFmtId="185" fontId="3" fillId="0" borderId="18" xfId="0" applyNumberFormat="1" applyFont="1" applyFill="1" applyBorder="1" applyAlignment="1">
      <alignment horizontal="center"/>
    </xf>
    <xf numFmtId="186" fontId="36" fillId="0" borderId="19" xfId="0" applyNumberFormat="1" applyFont="1" applyFill="1" applyBorder="1" applyAlignment="1">
      <alignment horizontal="right"/>
    </xf>
    <xf numFmtId="185" fontId="36" fillId="0" borderId="2" xfId="0" applyNumberFormat="1" applyFont="1" applyFill="1" applyBorder="1" applyAlignment="1">
      <alignment horizontal="center"/>
    </xf>
    <xf numFmtId="0" fontId="3" fillId="0" borderId="8" xfId="0" applyFont="1" applyBorder="1" applyAlignment="1">
      <alignment horizontal="right"/>
    </xf>
    <xf numFmtId="0" fontId="3" fillId="0" borderId="10" xfId="0" applyFont="1" applyBorder="1" applyAlignment="1">
      <alignment horizontal="left"/>
    </xf>
    <xf numFmtId="186" fontId="3" fillId="0" borderId="8" xfId="0" applyNumberFormat="1" applyFont="1" applyFill="1" applyBorder="1" applyAlignment="1">
      <alignment horizontal="right"/>
    </xf>
    <xf numFmtId="185" fontId="3" fillId="0" borderId="10" xfId="0" applyNumberFormat="1" applyFont="1" applyFill="1" applyBorder="1" applyAlignment="1">
      <alignment horizontal="center"/>
    </xf>
    <xf numFmtId="185" fontId="3" fillId="0" borderId="1" xfId="0" applyNumberFormat="1" applyFont="1" applyFill="1" applyBorder="1" applyAlignment="1">
      <alignment horizontal="center"/>
    </xf>
    <xf numFmtId="185" fontId="3" fillId="0" borderId="20" xfId="0" applyNumberFormat="1" applyFont="1" applyFill="1" applyBorder="1" applyAlignment="1">
      <alignment horizontal="center"/>
    </xf>
    <xf numFmtId="186" fontId="36" fillId="0" borderId="21" xfId="0" applyNumberFormat="1" applyFont="1" applyFill="1" applyBorder="1" applyAlignment="1">
      <alignment horizontal="right"/>
    </xf>
    <xf numFmtId="185" fontId="36" fillId="0" borderId="10" xfId="0" applyNumberFormat="1" applyFont="1" applyFill="1" applyBorder="1" applyAlignment="1">
      <alignment horizontal="center"/>
    </xf>
    <xf numFmtId="187" fontId="36" fillId="0" borderId="6" xfId="0" applyNumberFormat="1" applyFont="1" applyFill="1" applyBorder="1" applyAlignment="1">
      <alignment horizontal="center"/>
    </xf>
    <xf numFmtId="0" fontId="36" fillId="0" borderId="22" xfId="0" applyFont="1" applyBorder="1" applyAlignment="1">
      <alignment wrapText="1"/>
    </xf>
    <xf numFmtId="0" fontId="36" fillId="0" borderId="2" xfId="0" applyFont="1" applyBorder="1" applyAlignment="1">
      <alignment horizontal="center" wrapText="1"/>
    </xf>
    <xf numFmtId="0" fontId="38" fillId="0" borderId="5" xfId="0" applyFont="1" applyBorder="1" applyAlignment="1">
      <alignment horizontal="center" wrapText="1"/>
    </xf>
    <xf numFmtId="0" fontId="38" fillId="0" borderId="23" xfId="0" applyFont="1" applyBorder="1" applyAlignment="1">
      <alignment horizontal="center" wrapText="1"/>
    </xf>
    <xf numFmtId="0" fontId="3" fillId="0" borderId="10" xfId="0" applyFont="1" applyBorder="1" applyAlignment="1">
      <alignment horizontal="right" vertical="top" wrapText="1"/>
    </xf>
    <xf numFmtId="0" fontId="3" fillId="0" borderId="24" xfId="0" applyFont="1" applyBorder="1" applyAlignment="1">
      <alignment horizontal="right" vertical="top" wrapText="1"/>
    </xf>
    <xf numFmtId="0" fontId="7" fillId="0" borderId="10" xfId="0" applyFont="1" applyBorder="1" applyAlignment="1">
      <alignment horizontal="right"/>
    </xf>
    <xf numFmtId="0" fontId="7" fillId="0" borderId="6" xfId="0" applyFont="1" applyBorder="1" applyAlignment="1">
      <alignment/>
    </xf>
    <xf numFmtId="0" fontId="3" fillId="0" borderId="23" xfId="0" applyFont="1" applyBorder="1" applyAlignment="1">
      <alignment horizontal="center"/>
    </xf>
    <xf numFmtId="0" fontId="8" fillId="0" borderId="2" xfId="0" applyFont="1" applyBorder="1" applyAlignment="1">
      <alignment horizontal="center"/>
    </xf>
    <xf numFmtId="187" fontId="36" fillId="0" borderId="2" xfId="0" applyNumberFormat="1" applyFont="1" applyBorder="1" applyAlignment="1">
      <alignment horizontal="center"/>
    </xf>
    <xf numFmtId="187" fontId="36" fillId="0" borderId="2" xfId="0" applyNumberFormat="1" applyFont="1" applyFill="1" applyBorder="1" applyAlignment="1">
      <alignment horizontal="center"/>
    </xf>
    <xf numFmtId="0" fontId="3" fillId="0" borderId="5" xfId="0" applyFont="1" applyBorder="1" applyAlignment="1">
      <alignment horizontal="center"/>
    </xf>
    <xf numFmtId="0" fontId="3" fillId="0" borderId="5" xfId="0" applyFont="1" applyFill="1" applyBorder="1" applyAlignment="1">
      <alignment horizontal="center"/>
    </xf>
    <xf numFmtId="0" fontId="3" fillId="0" borderId="23" xfId="0" applyFont="1" applyFill="1" applyBorder="1" applyAlignment="1">
      <alignment horizontal="center"/>
    </xf>
    <xf numFmtId="0" fontId="8" fillId="0" borderId="2" xfId="0" applyFont="1" applyFill="1" applyBorder="1" applyAlignment="1">
      <alignment horizontal="center"/>
    </xf>
    <xf numFmtId="0" fontId="3" fillId="0" borderId="6" xfId="0" applyFont="1" applyFill="1" applyBorder="1" applyAlignment="1">
      <alignment horizontal="center"/>
    </xf>
    <xf numFmtId="0" fontId="3" fillId="0" borderId="24" xfId="0" applyFont="1" applyFill="1" applyBorder="1" applyAlignment="1">
      <alignment horizontal="center"/>
    </xf>
    <xf numFmtId="0" fontId="8" fillId="0" borderId="10" xfId="0" applyFont="1" applyFill="1" applyBorder="1" applyAlignment="1">
      <alignment horizontal="center"/>
    </xf>
    <xf numFmtId="0" fontId="36" fillId="0" borderId="4" xfId="0" applyFont="1" applyBorder="1" applyAlignment="1">
      <alignment horizontal="left" wrapText="1"/>
    </xf>
    <xf numFmtId="0" fontId="36" fillId="0" borderId="15" xfId="0" applyFont="1" applyBorder="1" applyAlignment="1">
      <alignment horizontal="left" wrapText="1"/>
    </xf>
    <xf numFmtId="0" fontId="36" fillId="0" borderId="17" xfId="0" applyFont="1" applyBorder="1" applyAlignment="1">
      <alignment horizontal="left" wrapText="1"/>
    </xf>
    <xf numFmtId="0" fontId="38" fillId="0" borderId="9" xfId="0" applyFont="1" applyBorder="1" applyAlignment="1">
      <alignment horizontal="right"/>
    </xf>
    <xf numFmtId="186" fontId="3" fillId="0" borderId="9" xfId="15" applyNumberFormat="1" applyFont="1" applyBorder="1" applyAlignment="1">
      <alignment horizontal="right"/>
    </xf>
    <xf numFmtId="186" fontId="3" fillId="0" borderId="2" xfId="15" applyNumberFormat="1" applyFont="1" applyBorder="1" applyAlignment="1">
      <alignment horizontal="center"/>
    </xf>
    <xf numFmtId="186" fontId="3" fillId="0" borderId="0" xfId="15" applyNumberFormat="1" applyFont="1" applyBorder="1" applyAlignment="1">
      <alignment horizontal="center"/>
    </xf>
    <xf numFmtId="186" fontId="3" fillId="0" borderId="0" xfId="0" applyNumberFormat="1" applyFont="1" applyBorder="1" applyAlignment="1">
      <alignment horizontal="center"/>
    </xf>
    <xf numFmtId="187" fontId="36" fillId="0" borderId="5" xfId="15" applyNumberFormat="1" applyFont="1" applyBorder="1" applyAlignment="1">
      <alignment horizontal="center" vertical="center" readingOrder="1"/>
    </xf>
    <xf numFmtId="186" fontId="36" fillId="0" borderId="21" xfId="0" applyNumberFormat="1" applyFont="1" applyBorder="1" applyAlignment="1">
      <alignment horizontal="right"/>
    </xf>
    <xf numFmtId="0" fontId="80" fillId="0" borderId="0" xfId="0" applyFont="1" applyAlignment="1">
      <alignment vertical="center" wrapText="1"/>
    </xf>
    <xf numFmtId="0" fontId="10" fillId="0" borderId="0" xfId="29" applyFont="1">
      <alignment vertical="center"/>
      <protection/>
    </xf>
    <xf numFmtId="0" fontId="36"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horizontal="right" vertical="top" wrapText="1"/>
    </xf>
    <xf numFmtId="0" fontId="36" fillId="0" borderId="25" xfId="0" applyFont="1" applyBorder="1" applyAlignment="1">
      <alignment vertical="top" wrapText="1"/>
    </xf>
    <xf numFmtId="0" fontId="3" fillId="0" borderId="25" xfId="0" applyFont="1" applyBorder="1" applyAlignment="1">
      <alignment vertical="top" wrapText="1"/>
    </xf>
    <xf numFmtId="14" fontId="36" fillId="0" borderId="25" xfId="0" applyNumberFormat="1" applyFont="1" applyBorder="1" applyAlignment="1" quotePrefix="1">
      <alignment horizontal="right" vertical="top" wrapText="1"/>
    </xf>
    <xf numFmtId="0" fontId="3" fillId="0" borderId="25" xfId="0" applyFont="1" applyBorder="1" applyAlignment="1">
      <alignment horizontal="right" vertical="top" wrapText="1"/>
    </xf>
    <xf numFmtId="14" fontId="36" fillId="0" borderId="0" xfId="0" applyNumberFormat="1" applyFont="1" applyBorder="1" applyAlignment="1">
      <alignment horizontal="right" vertical="top" wrapText="1"/>
    </xf>
    <xf numFmtId="14"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81" fillId="0" borderId="0" xfId="0" applyFont="1" applyAlignment="1">
      <alignment vertical="top" wrapText="1"/>
    </xf>
    <xf numFmtId="0" fontId="3" fillId="0" borderId="0" xfId="0" applyFont="1" applyAlignment="1">
      <alignment vertical="top" wrapText="1"/>
    </xf>
    <xf numFmtId="0" fontId="36" fillId="0" borderId="0" xfId="0" applyFont="1" applyAlignment="1">
      <alignment vertical="top" wrapText="1"/>
    </xf>
    <xf numFmtId="0" fontId="3" fillId="0" borderId="0" xfId="0" applyFont="1" applyAlignment="1" quotePrefix="1">
      <alignment horizontal="left" vertical="top" wrapText="1" indent="1"/>
    </xf>
    <xf numFmtId="177" fontId="82" fillId="0" borderId="0" xfId="15" applyNumberFormat="1" applyFont="1" applyAlignment="1">
      <alignment horizontal="right" vertical="top" wrapText="1"/>
    </xf>
    <xf numFmtId="177" fontId="83" fillId="0" borderId="0" xfId="15" applyNumberFormat="1" applyFont="1" applyAlignment="1">
      <alignment horizontal="right" vertical="top" wrapText="1"/>
    </xf>
    <xf numFmtId="0" fontId="3" fillId="0" borderId="0" xfId="0" applyFont="1" applyAlignment="1">
      <alignment horizontal="left" vertical="top" wrapText="1" indent="1"/>
    </xf>
    <xf numFmtId="177" fontId="36" fillId="0" borderId="0" xfId="15" applyNumberFormat="1" applyFont="1" applyAlignment="1">
      <alignment horizontal="right" wrapText="1"/>
    </xf>
    <xf numFmtId="0" fontId="82" fillId="0" borderId="0" xfId="0" applyFont="1" applyAlignment="1">
      <alignment horizontal="right" vertical="top" wrapText="1"/>
    </xf>
    <xf numFmtId="0" fontId="36" fillId="0" borderId="0" xfId="0" applyFont="1" applyAlignment="1">
      <alignment horizontal="right" vertical="top" wrapText="1"/>
    </xf>
    <xf numFmtId="0" fontId="3" fillId="0" borderId="0" xfId="29" applyFont="1">
      <alignment vertical="center"/>
      <protection/>
    </xf>
    <xf numFmtId="0" fontId="36" fillId="0" borderId="0" xfId="0" applyFont="1" applyAlignment="1">
      <alignment horizontal="right" wrapText="1"/>
    </xf>
    <xf numFmtId="0" fontId="3" fillId="0" borderId="0" xfId="0" applyFont="1" applyAlignment="1">
      <alignment horizontal="right" wrapText="1"/>
    </xf>
    <xf numFmtId="0" fontId="83" fillId="0" borderId="0" xfId="0"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14" fontId="8" fillId="0" borderId="0" xfId="0" applyNumberFormat="1" applyFont="1" applyBorder="1" applyAlignment="1">
      <alignment horizontal="right" vertical="top" wrapText="1"/>
    </xf>
    <xf numFmtId="0" fontId="85"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7" fillId="0" borderId="0" xfId="0" applyFont="1" applyAlignment="1">
      <alignment horizontal="right" vertical="top" wrapText="1"/>
    </xf>
    <xf numFmtId="0" fontId="8" fillId="0" borderId="0" xfId="0" applyFont="1" applyAlignment="1">
      <alignment vertical="top" wrapText="1"/>
    </xf>
    <xf numFmtId="0" fontId="7" fillId="0" borderId="0" xfId="0" applyFont="1" applyAlignment="1" quotePrefix="1">
      <alignment horizontal="left" vertical="top" wrapText="1" indent="1"/>
    </xf>
    <xf numFmtId="0" fontId="86" fillId="0" borderId="0" xfId="0" applyFont="1" applyAlignment="1">
      <alignment horizontal="right" vertical="top" wrapText="1"/>
    </xf>
    <xf numFmtId="0" fontId="87" fillId="0" borderId="0" xfId="0" applyFont="1" applyAlignment="1">
      <alignment horizontal="right" vertical="top" wrapText="1"/>
    </xf>
    <xf numFmtId="0" fontId="7" fillId="0" borderId="0" xfId="0" applyFont="1" applyAlignment="1">
      <alignment horizontal="left" vertical="top" wrapText="1" indent="1"/>
    </xf>
    <xf numFmtId="0" fontId="43" fillId="0" borderId="0" xfId="0" applyFont="1" applyAlignment="1">
      <alignment vertical="top" wrapText="1"/>
    </xf>
    <xf numFmtId="0" fontId="3" fillId="0" borderId="0" xfId="0" applyFont="1" applyAlignment="1">
      <alignment vertical="center" wrapText="1"/>
    </xf>
    <xf numFmtId="0" fontId="10" fillId="0" borderId="0" xfId="0" applyFont="1" applyAlignment="1">
      <alignment vertical="top" wrapText="1"/>
    </xf>
    <xf numFmtId="10" fontId="86" fillId="0" borderId="0" xfId="0" applyNumberFormat="1" applyFont="1" applyAlignment="1">
      <alignment horizontal="right" vertical="top" wrapText="1"/>
    </xf>
    <xf numFmtId="10" fontId="87" fillId="0" borderId="0" xfId="0" applyNumberFormat="1" applyFont="1" applyAlignment="1">
      <alignment horizontal="right" vertical="top" wrapText="1"/>
    </xf>
    <xf numFmtId="0" fontId="7" fillId="0" borderId="0" xfId="0" applyFont="1" applyAlignment="1">
      <alignment horizontal="left" vertical="top" wrapText="1" indent="2"/>
    </xf>
    <xf numFmtId="0" fontId="36" fillId="0" borderId="0" xfId="0" applyFont="1" applyBorder="1" applyAlignment="1">
      <alignment horizontal="right" vertical="top" wrapText="1"/>
    </xf>
    <xf numFmtId="0" fontId="3" fillId="0" borderId="26" xfId="0" applyFont="1" applyBorder="1" applyAlignment="1">
      <alignment horizontal="right" vertical="top" wrapText="1"/>
    </xf>
    <xf numFmtId="10" fontId="36" fillId="0" borderId="0" xfId="0" applyNumberFormat="1" applyFont="1" applyAlignment="1">
      <alignment vertical="justify"/>
    </xf>
    <xf numFmtId="10" fontId="3" fillId="0" borderId="0" xfId="0" applyNumberFormat="1" applyFont="1" applyAlignment="1">
      <alignment vertical="justify"/>
    </xf>
    <xf numFmtId="0" fontId="36" fillId="0" borderId="25" xfId="0" applyFont="1" applyBorder="1" applyAlignment="1">
      <alignment horizontal="right" vertical="top" wrapText="1"/>
    </xf>
    <xf numFmtId="10" fontId="82" fillId="0" borderId="0" xfId="0" applyNumberFormat="1" applyFont="1" applyAlignment="1">
      <alignment horizontal="right" vertical="top" wrapText="1"/>
    </xf>
    <xf numFmtId="0" fontId="3" fillId="0" borderId="0" xfId="0" applyFont="1" applyAlignment="1">
      <alignment horizontal="left" vertical="top" wrapText="1" indent="2"/>
    </xf>
    <xf numFmtId="0" fontId="12" fillId="0" borderId="0" xfId="29" applyFont="1">
      <alignment vertical="center"/>
      <protection/>
    </xf>
    <xf numFmtId="0" fontId="89" fillId="0" borderId="0" xfId="0" applyFont="1" applyAlignment="1">
      <alignment/>
    </xf>
    <xf numFmtId="14" fontId="36" fillId="0" borderId="0" xfId="0" applyNumberFormat="1" applyFont="1" applyBorder="1" applyAlignment="1" quotePrefix="1">
      <alignment horizontal="right"/>
    </xf>
    <xf numFmtId="14" fontId="8" fillId="0" borderId="0" xfId="0" applyNumberFormat="1" applyFont="1" applyBorder="1" applyAlignment="1" quotePrefix="1">
      <alignment horizontal="right"/>
    </xf>
    <xf numFmtId="0" fontId="3" fillId="0" borderId="0" xfId="0" applyFont="1" applyBorder="1" applyAlignment="1">
      <alignment horizontal="right"/>
    </xf>
    <xf numFmtId="0" fontId="90" fillId="0" borderId="0" xfId="0" applyFont="1" applyBorder="1" applyAlignment="1">
      <alignment/>
    </xf>
    <xf numFmtId="0" fontId="91" fillId="0" borderId="0" xfId="0" applyFont="1" applyBorder="1" applyAlignment="1">
      <alignment/>
    </xf>
    <xf numFmtId="0" fontId="91" fillId="0" borderId="0" xfId="0" applyFont="1" applyAlignment="1">
      <alignment/>
    </xf>
    <xf numFmtId="0" fontId="91" fillId="0" borderId="0" xfId="0" applyFont="1" applyBorder="1" applyAlignment="1">
      <alignment horizontal="right"/>
    </xf>
    <xf numFmtId="0" fontId="90" fillId="0" borderId="0" xfId="0" applyFont="1" applyAlignment="1">
      <alignment/>
    </xf>
    <xf numFmtId="2" fontId="3" fillId="0" borderId="0" xfId="0" applyNumberFormat="1" applyFont="1" applyAlignment="1">
      <alignment/>
    </xf>
    <xf numFmtId="0" fontId="93" fillId="0" borderId="0" xfId="0" applyFont="1" applyAlignment="1">
      <alignment/>
    </xf>
    <xf numFmtId="2" fontId="93" fillId="0" borderId="0" xfId="0" applyNumberFormat="1" applyFont="1" applyAlignment="1">
      <alignment/>
    </xf>
    <xf numFmtId="0" fontId="71" fillId="0" borderId="0" xfId="0" applyFont="1" applyAlignment="1">
      <alignment/>
    </xf>
    <xf numFmtId="0" fontId="10" fillId="0" borderId="0" xfId="0" applyFont="1" applyAlignment="1">
      <alignment/>
    </xf>
    <xf numFmtId="2" fontId="10" fillId="0" borderId="0" xfId="0" applyNumberFormat="1" applyFont="1" applyAlignment="1">
      <alignment/>
    </xf>
    <xf numFmtId="0" fontId="95" fillId="0" borderId="0" xfId="0" applyFont="1" applyAlignment="1">
      <alignment/>
    </xf>
    <xf numFmtId="0" fontId="1" fillId="0" borderId="0" xfId="0" applyFont="1" applyAlignment="1">
      <alignment/>
    </xf>
    <xf numFmtId="0" fontId="12" fillId="0" borderId="0" xfId="0" applyFont="1" applyAlignment="1">
      <alignment/>
    </xf>
    <xf numFmtId="2" fontId="12" fillId="0" borderId="0" xfId="0" applyNumberFormat="1" applyFont="1" applyAlignment="1">
      <alignment/>
    </xf>
    <xf numFmtId="15" fontId="36" fillId="0" borderId="0" xfId="0" applyNumberFormat="1" applyFont="1" applyAlignment="1" quotePrefix="1">
      <alignment horizontal="center"/>
    </xf>
    <xf numFmtId="0" fontId="36" fillId="0" borderId="0" xfId="0" applyFont="1" applyAlignment="1" quotePrefix="1">
      <alignment horizontal="center"/>
    </xf>
    <xf numFmtId="0" fontId="93" fillId="0" borderId="0" xfId="0" applyFont="1" applyBorder="1" applyAlignment="1">
      <alignment/>
    </xf>
    <xf numFmtId="0" fontId="1" fillId="0" borderId="0" xfId="0" applyFont="1" applyBorder="1" applyAlignment="1">
      <alignment/>
    </xf>
    <xf numFmtId="3" fontId="28" fillId="0" borderId="0" xfId="25" applyNumberFormat="1" applyFont="1" applyBorder="1">
      <alignment/>
      <protection/>
    </xf>
    <xf numFmtId="3" fontId="23" fillId="0" borderId="0" xfId="25" applyNumberFormat="1" applyFont="1" applyBorder="1">
      <alignment/>
      <protection/>
    </xf>
    <xf numFmtId="9" fontId="23" fillId="0" borderId="0" xfId="25" applyNumberFormat="1" applyFont="1" applyBorder="1" applyAlignment="1" quotePrefix="1">
      <alignment horizontal="right"/>
      <protection/>
    </xf>
    <xf numFmtId="190" fontId="30" fillId="0" borderId="0" xfId="18" applyNumberFormat="1" applyFont="1" applyAlignment="1">
      <alignment/>
    </xf>
    <xf numFmtId="0" fontId="30" fillId="0" borderId="0" xfId="28" applyFont="1" applyBorder="1" applyAlignment="1">
      <alignment/>
      <protection/>
    </xf>
    <xf numFmtId="0" fontId="3" fillId="0" borderId="2" xfId="0" applyFont="1" applyBorder="1" applyAlignment="1">
      <alignment horizontal="left"/>
    </xf>
    <xf numFmtId="0" fontId="3" fillId="0" borderId="8" xfId="0" applyFont="1" applyFill="1" applyBorder="1" applyAlignment="1">
      <alignment horizontal="right"/>
    </xf>
    <xf numFmtId="0" fontId="3" fillId="0" borderId="1" xfId="0" applyFont="1" applyFill="1" applyBorder="1" applyAlignment="1">
      <alignment/>
    </xf>
    <xf numFmtId="176" fontId="27" fillId="0" borderId="8" xfId="15" applyNumberFormat="1" applyFont="1" applyBorder="1" applyAlignment="1">
      <alignment/>
    </xf>
    <xf numFmtId="177" fontId="3" fillId="0" borderId="0" xfId="15" applyNumberFormat="1" applyFont="1" applyAlignment="1">
      <alignment horizontal="right" wrapText="1"/>
    </xf>
    <xf numFmtId="10" fontId="83" fillId="0" borderId="0" xfId="0" applyNumberFormat="1" applyFont="1" applyAlignment="1">
      <alignment horizontal="right" vertical="top" wrapText="1"/>
    </xf>
    <xf numFmtId="14" fontId="3" fillId="0" borderId="0" xfId="0" applyNumberFormat="1" applyFont="1" applyBorder="1" applyAlignment="1" quotePrefix="1">
      <alignment horizontal="right"/>
    </xf>
    <xf numFmtId="0" fontId="10" fillId="0" borderId="0" xfId="35" applyFont="1" applyBorder="1">
      <alignment/>
      <protection/>
    </xf>
    <xf numFmtId="0" fontId="12" fillId="0" borderId="0" xfId="35" applyFont="1" applyBorder="1">
      <alignment/>
      <protection/>
    </xf>
    <xf numFmtId="178" fontId="10" fillId="0" borderId="0" xfId="39" applyNumberFormat="1" applyFont="1" applyBorder="1" applyAlignment="1" applyProtection="1">
      <alignment horizontal="left"/>
      <protection/>
    </xf>
    <xf numFmtId="0" fontId="62" fillId="0" borderId="0" xfId="0" applyFont="1" applyFill="1" applyBorder="1" applyAlignment="1">
      <alignment horizontal="left"/>
    </xf>
    <xf numFmtId="0" fontId="96" fillId="0" borderId="0" xfId="0" applyFont="1" applyBorder="1" applyAlignment="1">
      <alignment horizontal="left"/>
    </xf>
    <xf numFmtId="0" fontId="36" fillId="0" borderId="9" xfId="0" applyFont="1" applyBorder="1" applyAlignment="1">
      <alignment horizontal="center"/>
    </xf>
    <xf numFmtId="0" fontId="36" fillId="0" borderId="2" xfId="0" applyFont="1" applyBorder="1" applyAlignment="1">
      <alignment horizontal="center"/>
    </xf>
    <xf numFmtId="0" fontId="38" fillId="0" borderId="9" xfId="0" applyFont="1" applyBorder="1" applyAlignment="1">
      <alignment horizontal="center"/>
    </xf>
    <xf numFmtId="0" fontId="38" fillId="0" borderId="2" xfId="0" applyFont="1" applyBorder="1" applyAlignment="1">
      <alignment horizontal="center"/>
    </xf>
    <xf numFmtId="0" fontId="10" fillId="0" borderId="21" xfId="0" applyFont="1" applyBorder="1" applyAlignment="1">
      <alignment horizontal="center" wrapText="1"/>
    </xf>
    <xf numFmtId="0" fontId="36" fillId="0" borderId="10" xfId="0" applyFont="1" applyBorder="1" applyAlignment="1">
      <alignment horizontal="center" wrapText="1"/>
    </xf>
    <xf numFmtId="0" fontId="34" fillId="0" borderId="0" xfId="36" applyNumberFormat="1" applyFont="1" applyBorder="1" applyAlignment="1">
      <alignment horizontal="center"/>
      <protection/>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0" fontId="11" fillId="0" borderId="0" xfId="0" applyFont="1" applyAlignment="1">
      <alignment horizontal="center"/>
    </xf>
    <xf numFmtId="3" fontId="3" fillId="0" borderId="0" xfId="0" applyNumberFormat="1" applyFont="1" applyFill="1" applyAlignment="1">
      <alignment horizontal="center"/>
    </xf>
    <xf numFmtId="0" fontId="38" fillId="0" borderId="9" xfId="0" applyFont="1" applyBorder="1" applyAlignment="1">
      <alignment horizontal="center" wrapText="1"/>
    </xf>
    <xf numFmtId="0" fontId="38" fillId="0" borderId="18" xfId="0" applyFont="1" applyBorder="1" applyAlignment="1">
      <alignment horizontal="center" wrapText="1"/>
    </xf>
    <xf numFmtId="0" fontId="10" fillId="0" borderId="8" xfId="0" applyFont="1" applyBorder="1" applyAlignment="1">
      <alignment horizontal="center" vertical="top" wrapText="1"/>
    </xf>
    <xf numFmtId="0" fontId="10" fillId="0" borderId="20" xfId="0" applyFont="1" applyBorder="1" applyAlignment="1">
      <alignment horizontal="center" vertical="top" wrapText="1"/>
    </xf>
    <xf numFmtId="0" fontId="38" fillId="0" borderId="19" xfId="0" applyFont="1" applyBorder="1" applyAlignment="1">
      <alignment horizontal="center" wrapText="1"/>
    </xf>
    <xf numFmtId="0" fontId="38" fillId="0" borderId="2" xfId="0" applyFont="1" applyBorder="1" applyAlignment="1">
      <alignment horizontal="center" wrapText="1"/>
    </xf>
    <xf numFmtId="0" fontId="10" fillId="0" borderId="21" xfId="0" applyFont="1" applyBorder="1" applyAlignment="1">
      <alignment horizontal="center" vertical="top" wrapText="1"/>
    </xf>
    <xf numFmtId="0" fontId="10" fillId="0" borderId="10" xfId="0" applyFont="1" applyBorder="1" applyAlignment="1">
      <alignment horizontal="center" vertical="top" wrapText="1"/>
    </xf>
    <xf numFmtId="0" fontId="39" fillId="0" borderId="9" xfId="0" applyFont="1" applyBorder="1" applyAlignment="1">
      <alignment horizontal="center" wrapText="1"/>
    </xf>
    <xf numFmtId="0" fontId="39" fillId="0" borderId="2" xfId="0" applyFont="1" applyBorder="1" applyAlignment="1">
      <alignment horizontal="center" wrapText="1"/>
    </xf>
    <xf numFmtId="0" fontId="27" fillId="0" borderId="0" xfId="25" applyFont="1" applyBorder="1" applyAlignment="1">
      <alignment horizontal="center"/>
      <protection/>
    </xf>
    <xf numFmtId="15" fontId="30" fillId="0" borderId="0" xfId="26" applyNumberFormat="1" applyFont="1" applyBorder="1" applyAlignment="1">
      <alignment horizontal="center"/>
      <protection/>
    </xf>
    <xf numFmtId="0" fontId="36" fillId="0" borderId="0" xfId="28" applyFont="1" applyBorder="1" applyAlignment="1">
      <alignment horizontal="right"/>
      <protection/>
    </xf>
    <xf numFmtId="15" fontId="30" fillId="0" borderId="1" xfId="26" applyNumberFormat="1" applyFont="1" applyBorder="1" applyAlignment="1">
      <alignment horizontal="center"/>
      <protection/>
    </xf>
    <xf numFmtId="0" fontId="27" fillId="0" borderId="0" xfId="28" applyFont="1" applyBorder="1" applyAlignment="1">
      <alignment horizontal="center"/>
      <protection/>
    </xf>
    <xf numFmtId="0" fontId="56" fillId="0" borderId="1" xfId="28" applyFont="1" applyBorder="1" applyAlignment="1">
      <alignment horizontal="center"/>
      <protection/>
    </xf>
    <xf numFmtId="0" fontId="51" fillId="0" borderId="0" xfId="36" applyFont="1" applyBorder="1" applyAlignment="1">
      <alignment horizontal="center" wrapText="1"/>
      <protection/>
    </xf>
    <xf numFmtId="0" fontId="30" fillId="0" borderId="0" xfId="28" applyFont="1" applyBorder="1" applyAlignment="1">
      <alignment horizontal="center"/>
      <protection/>
    </xf>
    <xf numFmtId="0" fontId="59" fillId="0" borderId="0" xfId="28" applyFont="1" applyBorder="1" applyAlignment="1">
      <alignment horizontal="center"/>
      <protection/>
    </xf>
    <xf numFmtId="0" fontId="6" fillId="0" borderId="0" xfId="0" applyFont="1" applyAlignment="1">
      <alignment horizontal="center"/>
    </xf>
    <xf numFmtId="0" fontId="39" fillId="0" borderId="0" xfId="0" applyFont="1" applyAlignment="1">
      <alignment horizontal="center"/>
    </xf>
    <xf numFmtId="0" fontId="3" fillId="0" borderId="0" xfId="0" applyFont="1" applyFill="1" applyAlignment="1">
      <alignment horizontal="center"/>
    </xf>
    <xf numFmtId="0" fontId="3" fillId="0" borderId="1"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37" fillId="0" borderId="0" xfId="0" applyFont="1" applyAlignment="1">
      <alignment horizontal="center"/>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8" fillId="0" borderId="0" xfId="0" applyFont="1" applyAlignment="1">
      <alignment horizontal="left" wrapText="1"/>
    </xf>
    <xf numFmtId="0" fontId="30" fillId="0" borderId="12" xfId="0" applyFont="1" applyBorder="1" applyAlignment="1">
      <alignment horizontal="center" vertical="distributed"/>
    </xf>
    <xf numFmtId="0" fontId="30" fillId="0" borderId="13" xfId="0" applyFont="1" applyBorder="1" applyAlignment="1">
      <alignment horizontal="center" vertical="distributed"/>
    </xf>
    <xf numFmtId="0" fontId="59" fillId="0" borderId="9" xfId="0" applyFont="1" applyBorder="1" applyAlignment="1">
      <alignment horizontal="center"/>
    </xf>
    <xf numFmtId="0" fontId="59" fillId="0" borderId="2" xfId="0" applyFont="1" applyBorder="1" applyAlignment="1">
      <alignment horizontal="center"/>
    </xf>
    <xf numFmtId="0" fontId="18" fillId="0" borderId="0" xfId="36" applyNumberFormat="1" applyFont="1" applyBorder="1" applyAlignment="1">
      <alignment horizontal="center"/>
      <protection/>
    </xf>
    <xf numFmtId="0" fontId="34" fillId="0" borderId="0" xfId="36" applyFont="1" applyBorder="1" applyAlignment="1">
      <alignment horizontal="center"/>
      <protection/>
    </xf>
    <xf numFmtId="0" fontId="18" fillId="0" borderId="0" xfId="36" applyFont="1" applyBorder="1" applyAlignment="1">
      <alignment horizontal="center"/>
      <protection/>
    </xf>
    <xf numFmtId="0" fontId="30" fillId="0" borderId="4" xfId="0" applyFont="1" applyBorder="1" applyAlignment="1">
      <alignment horizontal="center" vertical="distributed"/>
    </xf>
    <xf numFmtId="0" fontId="30" fillId="0" borderId="7" xfId="0" applyFont="1" applyBorder="1" applyAlignment="1">
      <alignment horizontal="center" vertical="distributed"/>
    </xf>
    <xf numFmtId="0" fontId="7" fillId="0" borderId="8" xfId="0" applyFont="1" applyBorder="1" applyAlignment="1">
      <alignment horizontal="center" vertical="distributed"/>
    </xf>
    <xf numFmtId="0" fontId="27" fillId="0" borderId="10" xfId="0" applyFont="1" applyBorder="1" applyAlignment="1">
      <alignment horizontal="center" vertical="distributed"/>
    </xf>
    <xf numFmtId="0" fontId="8"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Alignment="1">
      <alignment vertical="top" wrapText="1"/>
    </xf>
    <xf numFmtId="14" fontId="3" fillId="0" borderId="25" xfId="0" applyNumberFormat="1" applyFont="1" applyBorder="1" applyAlignment="1" quotePrefix="1">
      <alignment horizontal="right" vertical="top" wrapText="1"/>
    </xf>
    <xf numFmtId="0" fontId="3" fillId="0" borderId="25" xfId="0" applyFont="1" applyBorder="1" applyAlignment="1">
      <alignment horizontal="right" vertical="top" wrapText="1"/>
    </xf>
    <xf numFmtId="0" fontId="36" fillId="0" borderId="0" xfId="0" applyFont="1" applyAlignment="1">
      <alignment horizontal="right" vertical="top" wrapText="1"/>
    </xf>
    <xf numFmtId="0" fontId="3" fillId="0" borderId="0" xfId="0" applyFont="1" applyAlignment="1">
      <alignment horizontal="right" vertical="top" wrapText="1"/>
    </xf>
    <xf numFmtId="10" fontId="7" fillId="2" borderId="0" xfId="0" applyNumberFormat="1" applyFont="1" applyFill="1" applyBorder="1" applyAlignment="1">
      <alignment horizontal="right" vertical="top" wrapText="1"/>
    </xf>
    <xf numFmtId="0" fontId="7" fillId="0" borderId="0" xfId="0" applyFont="1" applyAlignment="1">
      <alignment horizontal="right" vertical="top" wrapText="1"/>
    </xf>
    <xf numFmtId="0" fontId="87" fillId="0" borderId="0" xfId="0" applyFont="1" applyAlignment="1">
      <alignment horizontal="right" vertical="top" wrapText="1"/>
    </xf>
    <xf numFmtId="10" fontId="8" fillId="2" borderId="0" xfId="0" applyNumberFormat="1" applyFont="1" applyFill="1" applyAlignment="1">
      <alignment horizontal="right" vertical="top" wrapText="1"/>
    </xf>
    <xf numFmtId="10" fontId="86" fillId="0" borderId="0" xfId="0" applyNumberFormat="1" applyFont="1" applyAlignment="1">
      <alignment horizontal="right" vertical="top" wrapText="1"/>
    </xf>
    <xf numFmtId="0" fontId="86" fillId="0" borderId="0" xfId="0" applyFont="1" applyAlignment="1">
      <alignment horizontal="right" vertical="top" wrapText="1"/>
    </xf>
    <xf numFmtId="0" fontId="8" fillId="0" borderId="0" xfId="0" applyFont="1" applyAlignment="1">
      <alignment horizontal="right" vertical="top" wrapText="1"/>
    </xf>
    <xf numFmtId="10" fontId="8" fillId="2" borderId="0" xfId="0" applyNumberFormat="1" applyFont="1" applyFill="1" applyBorder="1" applyAlignment="1">
      <alignment horizontal="right" vertical="top" wrapText="1"/>
    </xf>
    <xf numFmtId="0" fontId="3" fillId="0" borderId="0" xfId="0" applyFont="1" applyAlignment="1">
      <alignment vertical="center" wrapText="1"/>
    </xf>
    <xf numFmtId="10" fontId="87" fillId="0" borderId="0" xfId="0" applyNumberFormat="1" applyFont="1" applyAlignment="1">
      <alignment horizontal="right" vertical="top" wrapText="1"/>
    </xf>
    <xf numFmtId="14" fontId="7" fillId="0" borderId="0" xfId="0" applyNumberFormat="1" applyFont="1" applyBorder="1" applyAlignment="1">
      <alignment horizontal="right" vertical="top" wrapText="1"/>
    </xf>
    <xf numFmtId="0" fontId="7" fillId="0" borderId="0" xfId="0" applyFont="1" applyBorder="1" applyAlignment="1">
      <alignment horizontal="right" vertical="top" wrapText="1"/>
    </xf>
    <xf numFmtId="10" fontId="7" fillId="2" borderId="0" xfId="0" applyNumberFormat="1" applyFont="1" applyFill="1" applyAlignment="1">
      <alignment horizontal="right" vertical="top" wrapText="1"/>
    </xf>
    <xf numFmtId="0" fontId="36" fillId="0" borderId="0" xfId="0" applyFont="1" applyAlignment="1">
      <alignment horizontal="center" vertical="top" wrapText="1"/>
    </xf>
    <xf numFmtId="0" fontId="3" fillId="0" borderId="0" xfId="0" applyFont="1" applyAlignment="1">
      <alignment vertical="top" wrapText="1"/>
    </xf>
    <xf numFmtId="0" fontId="3" fillId="0" borderId="0" xfId="0" applyFont="1" applyBorder="1" applyAlignment="1">
      <alignment vertical="top" wrapText="1"/>
    </xf>
    <xf numFmtId="0" fontId="83" fillId="0" borderId="0" xfId="0" applyFont="1" applyAlignment="1">
      <alignment horizontal="right" vertical="top" wrapText="1"/>
    </xf>
    <xf numFmtId="10" fontId="3" fillId="2" borderId="0" xfId="0" applyNumberFormat="1" applyFont="1" applyFill="1" applyAlignment="1">
      <alignment horizontal="right" vertical="top" wrapText="1"/>
    </xf>
    <xf numFmtId="0" fontId="3" fillId="0" borderId="0" xfId="0" applyFont="1" applyAlignment="1">
      <alignment horizontal="center" vertical="top" wrapText="1"/>
    </xf>
    <xf numFmtId="0" fontId="36" fillId="0" borderId="0" xfId="0" applyFont="1" applyAlignment="1">
      <alignment vertical="top" wrapText="1"/>
    </xf>
    <xf numFmtId="0" fontId="36" fillId="0" borderId="25" xfId="0" applyFont="1" applyBorder="1" applyAlignment="1">
      <alignment vertical="top" wrapText="1"/>
    </xf>
    <xf numFmtId="0" fontId="3" fillId="0" borderId="25" xfId="0" applyFont="1" applyBorder="1" applyAlignment="1">
      <alignment vertical="top" wrapText="1"/>
    </xf>
    <xf numFmtId="10" fontId="3" fillId="2" borderId="0" xfId="0" applyNumberFormat="1" applyFont="1" applyFill="1" applyBorder="1" applyAlignment="1">
      <alignment horizontal="right" vertical="top" wrapText="1"/>
    </xf>
    <xf numFmtId="0" fontId="94" fillId="0" borderId="0" xfId="0" applyFont="1" applyAlignment="1">
      <alignment wrapText="1"/>
    </xf>
    <xf numFmtId="0" fontId="36" fillId="0" borderId="0" xfId="0" applyFont="1" applyAlignment="1">
      <alignment horizontal="center"/>
    </xf>
  </cellXfs>
  <cellStyles count="28">
    <cellStyle name="Normal" xfId="0"/>
    <cellStyle name="Comma" xfId="15"/>
    <cellStyle name="Comma [0]" xfId="16"/>
    <cellStyle name="Comma_Page15" xfId="17"/>
    <cellStyle name="Comma_Page16 (new)" xfId="18"/>
    <cellStyle name="Comma_Page4 (as at Nov)" xfId="19"/>
    <cellStyle name="Currency" xfId="20"/>
    <cellStyle name="Currency [0]" xfId="21"/>
    <cellStyle name="Euro" xfId="22"/>
    <cellStyle name="Followed Hyperlink" xfId="23"/>
    <cellStyle name="Hyperlink" xfId="24"/>
    <cellStyle name="Normal_all in one" xfId="25"/>
    <cellStyle name="Normal_Page1-1" xfId="26"/>
    <cellStyle name="Normal_Page15" xfId="27"/>
    <cellStyle name="Normal_Page16 (new)" xfId="28"/>
    <cellStyle name="Normal_Page1718" xfId="29"/>
    <cellStyle name="Normal_Page4 (as at Nov)" xfId="30"/>
    <cellStyle name="Normal_Sheet1" xfId="31"/>
    <cellStyle name="Normal_Sheet1_1" xfId="32"/>
    <cellStyle name="Percent" xfId="33"/>
    <cellStyle name="一般_CE-0004" xfId="34"/>
    <cellStyle name="一般_CE-0016" xfId="35"/>
    <cellStyle name="一般_Ce-derivatives" xfId="36"/>
    <cellStyle name="千分位[0]_CE-0004" xfId="37"/>
    <cellStyle name="千分位_CE-0004" xfId="38"/>
    <cellStyle name="千分位_CE-0016" xfId="39"/>
    <cellStyle name="貨幣 [0]_CE-0004" xfId="40"/>
    <cellStyle name="貨幣_CE-000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3914775" y="14954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zoomScaleSheetLayoutView="100" workbookViewId="0" topLeftCell="A1">
      <selection activeCell="A2" sqref="A2"/>
    </sheetView>
  </sheetViews>
  <sheetFormatPr defaultColWidth="9.00390625" defaultRowHeight="16.5"/>
  <cols>
    <col min="1" max="1" width="10.50390625" style="15" customWidth="1"/>
    <col min="2" max="2" width="7.875" style="15" customWidth="1"/>
    <col min="3" max="3" width="13.125" style="15" customWidth="1"/>
    <col min="4" max="4" width="13.625" style="15" customWidth="1"/>
    <col min="5" max="5" width="3.50390625" style="15" customWidth="1"/>
    <col min="6" max="6" width="11.75390625" style="15" customWidth="1"/>
    <col min="7" max="7" width="3.00390625" style="15" customWidth="1"/>
    <col min="8" max="8" width="15.375" style="15" customWidth="1"/>
    <col min="9" max="9" width="17.25390625" style="15" customWidth="1"/>
    <col min="10" max="10" width="10.125" style="15" customWidth="1"/>
    <col min="11" max="11" width="11.50390625" style="15" customWidth="1"/>
    <col min="12" max="12" width="3.125" style="15" customWidth="1"/>
    <col min="13" max="13" width="10.125" style="15" customWidth="1"/>
    <col min="14" max="16384" width="9.00390625" style="15" customWidth="1"/>
  </cols>
  <sheetData>
    <row r="1" ht="61.5" customHeight="1"/>
    <row r="2" spans="2:14" ht="21.75" customHeight="1">
      <c r="B2" s="16"/>
      <c r="C2" s="17"/>
      <c r="D2" s="18"/>
      <c r="E2" s="19"/>
      <c r="F2" s="19"/>
      <c r="G2" s="19"/>
      <c r="H2" s="19"/>
      <c r="I2" s="20"/>
      <c r="J2" s="20"/>
      <c r="K2" s="20"/>
      <c r="L2" s="20"/>
      <c r="M2" s="20"/>
      <c r="N2" s="20"/>
    </row>
    <row r="3" spans="2:14" ht="27.75" customHeight="1">
      <c r="B3" s="21"/>
      <c r="C3" s="17"/>
      <c r="D3" s="18" t="s">
        <v>204</v>
      </c>
      <c r="E3" s="19"/>
      <c r="F3" s="19"/>
      <c r="G3" s="19"/>
      <c r="H3" s="19"/>
      <c r="I3" s="20"/>
      <c r="J3" s="20"/>
      <c r="K3" s="20"/>
      <c r="L3" s="20"/>
      <c r="M3" s="20"/>
      <c r="N3" s="20"/>
    </row>
    <row r="4" spans="2:14" ht="20.25" customHeight="1">
      <c r="B4" s="21"/>
      <c r="C4" s="17"/>
      <c r="D4" s="18"/>
      <c r="E4" s="19"/>
      <c r="F4" s="19"/>
      <c r="G4" s="19"/>
      <c r="H4" s="19"/>
      <c r="I4" s="192" t="s">
        <v>41</v>
      </c>
      <c r="J4" s="20"/>
      <c r="K4" s="20"/>
      <c r="L4" s="20"/>
      <c r="M4" s="20"/>
      <c r="N4" s="20"/>
    </row>
    <row r="5" spans="2:14" ht="14.25" customHeight="1">
      <c r="B5" s="21"/>
      <c r="C5" s="20"/>
      <c r="D5" s="20"/>
      <c r="E5" s="20"/>
      <c r="F5" s="20"/>
      <c r="G5" s="20"/>
      <c r="H5" s="20"/>
      <c r="I5" s="185"/>
      <c r="J5" s="20"/>
      <c r="K5" s="20"/>
      <c r="L5" s="20"/>
      <c r="M5" s="20"/>
      <c r="N5" s="20"/>
    </row>
    <row r="6" spans="2:14" ht="24" customHeight="1">
      <c r="B6" s="22" t="s">
        <v>0</v>
      </c>
      <c r="C6" s="23" t="s">
        <v>205</v>
      </c>
      <c r="D6" s="20"/>
      <c r="E6" s="20"/>
      <c r="F6" s="20"/>
      <c r="G6" s="20"/>
      <c r="H6" s="20"/>
      <c r="I6" s="185" t="s">
        <v>189</v>
      </c>
      <c r="J6" s="20"/>
      <c r="K6" s="20"/>
      <c r="L6" s="20"/>
      <c r="M6" s="20"/>
      <c r="N6" s="20"/>
    </row>
    <row r="7" spans="2:14" ht="21.75" customHeight="1">
      <c r="B7" s="21"/>
      <c r="D7" s="20"/>
      <c r="E7" s="20"/>
      <c r="F7" s="20"/>
      <c r="G7" s="20"/>
      <c r="H7" s="20"/>
      <c r="I7" s="20"/>
      <c r="J7" s="20"/>
      <c r="K7" s="20"/>
      <c r="L7" s="20"/>
      <c r="M7" s="20"/>
      <c r="N7" s="20"/>
    </row>
    <row r="8" spans="2:14" ht="25.5">
      <c r="B8" s="22" t="s">
        <v>1</v>
      </c>
      <c r="C8" s="28" t="s">
        <v>2</v>
      </c>
      <c r="D8" s="24"/>
      <c r="E8" s="25"/>
      <c r="F8" s="25"/>
      <c r="G8" s="25"/>
      <c r="H8" s="26"/>
      <c r="I8" s="185" t="s">
        <v>190</v>
      </c>
      <c r="J8" s="25"/>
      <c r="K8" s="27"/>
      <c r="L8" s="20"/>
      <c r="M8" s="20"/>
      <c r="N8" s="20"/>
    </row>
    <row r="9" spans="2:14" ht="23.25">
      <c r="B9" s="22"/>
      <c r="D9" s="24"/>
      <c r="E9" s="25"/>
      <c r="F9" s="25"/>
      <c r="G9" s="25"/>
      <c r="H9" s="26"/>
      <c r="I9" s="25"/>
      <c r="J9" s="25"/>
      <c r="K9" s="27"/>
      <c r="L9" s="20"/>
      <c r="M9" s="20"/>
      <c r="N9" s="20"/>
    </row>
    <row r="10" spans="2:14" ht="25.5">
      <c r="B10" s="22" t="s">
        <v>3</v>
      </c>
      <c r="C10" s="28" t="s">
        <v>40</v>
      </c>
      <c r="D10" s="29"/>
      <c r="E10" s="25"/>
      <c r="F10" s="30"/>
      <c r="G10" s="25"/>
      <c r="H10" s="26"/>
      <c r="I10" s="185" t="s">
        <v>391</v>
      </c>
      <c r="J10" s="16"/>
      <c r="K10" s="31"/>
      <c r="L10" s="32"/>
      <c r="M10" s="33"/>
      <c r="N10" s="20"/>
    </row>
    <row r="11" spans="2:14" ht="23.25">
      <c r="B11" s="22"/>
      <c r="D11" s="34"/>
      <c r="E11" s="35"/>
      <c r="F11" s="30"/>
      <c r="G11" s="25"/>
      <c r="H11" s="25"/>
      <c r="I11" s="25"/>
      <c r="J11" s="36"/>
      <c r="K11" s="31"/>
      <c r="L11" s="32"/>
      <c r="M11" s="32"/>
      <c r="N11" s="20"/>
    </row>
    <row r="12" spans="2:14" ht="25.5">
      <c r="B12" s="22" t="s">
        <v>4</v>
      </c>
      <c r="C12" s="28" t="s">
        <v>5</v>
      </c>
      <c r="D12" s="37"/>
      <c r="E12" s="25"/>
      <c r="F12" s="38"/>
      <c r="G12" s="25"/>
      <c r="H12" s="25"/>
      <c r="I12" s="185" t="s">
        <v>392</v>
      </c>
      <c r="J12" s="39"/>
      <c r="K12" s="40"/>
      <c r="L12" s="32"/>
      <c r="M12" s="32"/>
      <c r="N12" s="20"/>
    </row>
    <row r="13" spans="2:14" s="43" customFormat="1" ht="23.25">
      <c r="B13" s="22"/>
      <c r="D13" s="41"/>
      <c r="E13" s="25"/>
      <c r="F13" s="35"/>
      <c r="G13" s="35"/>
      <c r="H13" s="25"/>
      <c r="I13" s="25"/>
      <c r="J13" s="25"/>
      <c r="K13" s="33"/>
      <c r="L13" s="32"/>
      <c r="M13" s="32"/>
      <c r="N13" s="42"/>
    </row>
    <row r="14" spans="2:14" ht="25.5" customHeight="1">
      <c r="B14" s="22" t="s">
        <v>387</v>
      </c>
      <c r="C14" s="28" t="s">
        <v>388</v>
      </c>
      <c r="D14" s="37"/>
      <c r="E14" s="25"/>
      <c r="F14" s="38"/>
      <c r="G14" s="25"/>
      <c r="H14" s="25"/>
      <c r="I14" s="185" t="s">
        <v>393</v>
      </c>
      <c r="J14" s="47"/>
      <c r="K14" s="49"/>
      <c r="L14" s="45"/>
      <c r="M14" s="48"/>
      <c r="N14" s="20"/>
    </row>
    <row r="15" spans="2:14" ht="23.25" customHeight="1">
      <c r="B15" s="22"/>
      <c r="C15" s="28"/>
      <c r="D15" s="673"/>
      <c r="E15" s="25"/>
      <c r="F15" s="674"/>
      <c r="G15" s="25"/>
      <c r="H15" s="675"/>
      <c r="I15" s="25"/>
      <c r="J15" s="47"/>
      <c r="K15" s="31"/>
      <c r="L15" s="32"/>
      <c r="M15" s="33"/>
      <c r="N15" s="20"/>
    </row>
    <row r="16" spans="2:14" ht="25.5">
      <c r="B16" s="22" t="s">
        <v>389</v>
      </c>
      <c r="C16" s="28" t="s">
        <v>390</v>
      </c>
      <c r="D16" s="37"/>
      <c r="E16" s="25"/>
      <c r="F16" s="38"/>
      <c r="G16" s="25"/>
      <c r="H16" s="25"/>
      <c r="I16" s="185" t="s">
        <v>394</v>
      </c>
      <c r="J16" s="47"/>
      <c r="K16" s="32"/>
      <c r="L16" s="32"/>
      <c r="M16" s="32"/>
      <c r="N16" s="20"/>
    </row>
    <row r="17" spans="2:14" ht="16.5">
      <c r="B17" s="32"/>
      <c r="C17" s="32"/>
      <c r="D17" s="47"/>
      <c r="E17" s="32"/>
      <c r="F17" s="50"/>
      <c r="G17" s="32"/>
      <c r="H17" s="48"/>
      <c r="I17" s="32"/>
      <c r="J17" s="47"/>
      <c r="K17" s="50"/>
      <c r="L17" s="32"/>
      <c r="M17" s="48"/>
      <c r="N17" s="20"/>
    </row>
    <row r="18" spans="2:14" ht="16.5">
      <c r="B18" s="32"/>
      <c r="C18" s="32"/>
      <c r="D18" s="46"/>
      <c r="E18" s="32"/>
      <c r="F18" s="31"/>
      <c r="G18" s="32"/>
      <c r="H18" s="33"/>
      <c r="I18" s="32"/>
      <c r="J18" s="47"/>
      <c r="K18" s="31"/>
      <c r="L18" s="32"/>
      <c r="M18" s="33"/>
      <c r="N18" s="20"/>
    </row>
    <row r="19" spans="2:14" ht="16.5">
      <c r="B19" s="32"/>
      <c r="C19" s="32"/>
      <c r="D19" s="46"/>
      <c r="E19" s="32"/>
      <c r="F19" s="32"/>
      <c r="G19" s="32"/>
      <c r="H19" s="32"/>
      <c r="I19" s="32"/>
      <c r="J19" s="47"/>
      <c r="K19" s="32"/>
      <c r="L19" s="32"/>
      <c r="M19" s="32"/>
      <c r="N19" s="20"/>
    </row>
    <row r="20" spans="2:14" ht="16.5">
      <c r="B20" s="32"/>
      <c r="C20" s="32"/>
      <c r="D20" s="47"/>
      <c r="E20" s="32"/>
      <c r="F20" s="50"/>
      <c r="G20" s="32"/>
      <c r="H20" s="48"/>
      <c r="I20" s="32"/>
      <c r="J20" s="47"/>
      <c r="K20" s="50"/>
      <c r="L20" s="32"/>
      <c r="M20" s="48"/>
      <c r="N20" s="20"/>
    </row>
    <row r="21" spans="2:14" ht="16.5">
      <c r="B21" s="32"/>
      <c r="C21" s="32"/>
      <c r="D21" s="46"/>
      <c r="E21" s="32"/>
      <c r="F21" s="31"/>
      <c r="G21" s="32"/>
      <c r="H21" s="33"/>
      <c r="I21" s="32"/>
      <c r="J21" s="47"/>
      <c r="K21" s="31"/>
      <c r="L21" s="32"/>
      <c r="M21" s="33"/>
      <c r="N21" s="20"/>
    </row>
    <row r="22" spans="2:14" ht="16.5">
      <c r="B22" s="32"/>
      <c r="C22" s="45"/>
      <c r="D22" s="46"/>
      <c r="E22" s="32"/>
      <c r="F22" s="32"/>
      <c r="G22" s="32"/>
      <c r="H22" s="32"/>
      <c r="I22" s="32"/>
      <c r="J22" s="47"/>
      <c r="K22" s="45"/>
      <c r="L22" s="45"/>
      <c r="M22" s="32"/>
      <c r="N22" s="20"/>
    </row>
    <row r="23" spans="2:14" ht="16.5">
      <c r="B23" s="32"/>
      <c r="C23" s="45"/>
      <c r="D23" s="51"/>
      <c r="E23" s="32"/>
      <c r="F23" s="52"/>
      <c r="G23" s="52"/>
      <c r="H23" s="48"/>
      <c r="I23" s="32"/>
      <c r="J23" s="47"/>
      <c r="K23" s="49"/>
      <c r="L23" s="45"/>
      <c r="M23" s="48"/>
      <c r="N23" s="20"/>
    </row>
    <row r="24" spans="2:14" ht="16.5">
      <c r="B24" s="32"/>
      <c r="C24" s="32"/>
      <c r="D24" s="46"/>
      <c r="E24" s="32"/>
      <c r="F24" s="31"/>
      <c r="G24" s="32"/>
      <c r="H24" s="33"/>
      <c r="I24" s="32"/>
      <c r="J24" s="47"/>
      <c r="K24" s="31"/>
      <c r="L24" s="32"/>
      <c r="M24" s="33"/>
      <c r="N24" s="20"/>
    </row>
    <row r="25" spans="2:14" ht="16.5">
      <c r="B25" s="32"/>
      <c r="C25" s="45"/>
      <c r="D25" s="53"/>
      <c r="E25" s="32"/>
      <c r="F25" s="713"/>
      <c r="G25" s="713"/>
      <c r="H25" s="32"/>
      <c r="I25" s="32"/>
      <c r="J25" s="47"/>
      <c r="K25" s="54"/>
      <c r="L25" s="54"/>
      <c r="M25" s="32"/>
      <c r="N25" s="20"/>
    </row>
    <row r="26" spans="2:14" ht="16.5">
      <c r="B26" s="32"/>
      <c r="C26" s="32"/>
      <c r="D26" s="47"/>
      <c r="E26" s="32"/>
      <c r="F26" s="44"/>
      <c r="G26" s="44"/>
      <c r="H26" s="48"/>
      <c r="I26" s="32"/>
      <c r="J26" s="47"/>
      <c r="K26" s="32"/>
      <c r="L26" s="32"/>
      <c r="M26" s="48"/>
      <c r="N26" s="20"/>
    </row>
    <row r="27" spans="2:14" ht="15.75">
      <c r="B27" s="20"/>
      <c r="C27" s="20"/>
      <c r="D27" s="20"/>
      <c r="E27" s="20"/>
      <c r="F27" s="20"/>
      <c r="G27" s="20"/>
      <c r="H27" s="20"/>
      <c r="I27" s="20"/>
      <c r="J27" s="20"/>
      <c r="K27" s="20"/>
      <c r="L27" s="20"/>
      <c r="M27" s="20"/>
      <c r="N27" s="20"/>
    </row>
    <row r="28" spans="2:14" ht="15.75">
      <c r="B28" s="20"/>
      <c r="C28" s="20"/>
      <c r="D28" s="20"/>
      <c r="E28" s="20"/>
      <c r="F28" s="20"/>
      <c r="G28" s="20"/>
      <c r="H28" s="20"/>
      <c r="I28" s="20"/>
      <c r="J28" s="20"/>
      <c r="K28" s="20"/>
      <c r="L28" s="20"/>
      <c r="M28" s="20"/>
      <c r="N28" s="20"/>
    </row>
    <row r="29" spans="2:14" ht="15.75">
      <c r="B29" s="20"/>
      <c r="C29" s="20"/>
      <c r="D29" s="20"/>
      <c r="E29" s="20"/>
      <c r="F29" s="20"/>
      <c r="G29" s="20"/>
      <c r="H29" s="20"/>
      <c r="I29" s="20"/>
      <c r="J29" s="20"/>
      <c r="K29" s="20"/>
      <c r="L29" s="20"/>
      <c r="M29" s="20"/>
      <c r="N29" s="20"/>
    </row>
    <row r="30" spans="2:14" ht="15.75">
      <c r="B30" s="20"/>
      <c r="C30" s="20"/>
      <c r="D30" s="20"/>
      <c r="E30" s="20"/>
      <c r="F30" s="20"/>
      <c r="G30" s="20"/>
      <c r="H30" s="20"/>
      <c r="I30" s="20"/>
      <c r="J30" s="20"/>
      <c r="K30" s="20"/>
      <c r="L30" s="20"/>
      <c r="M30" s="20"/>
      <c r="N30" s="20"/>
    </row>
  </sheetData>
  <mergeCells count="1">
    <mergeCell ref="F25:G25"/>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7.1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2" t="s">
        <v>246</v>
      </c>
      <c r="B1" s="63"/>
      <c r="C1" s="1"/>
      <c r="D1" s="1"/>
      <c r="E1" s="1"/>
    </row>
    <row r="2" spans="3:5" ht="16.5">
      <c r="C2" s="1"/>
      <c r="D2" s="1"/>
      <c r="E2" s="1"/>
    </row>
    <row r="3" spans="1:5" ht="18.75">
      <c r="A3" s="62"/>
      <c r="B3" s="62"/>
      <c r="C3" s="1"/>
      <c r="D3" s="1"/>
      <c r="E3" s="1"/>
    </row>
    <row r="4" spans="1:5" ht="16.5">
      <c r="A4" s="186" t="s">
        <v>78</v>
      </c>
      <c r="B4" s="186"/>
      <c r="C4" s="8"/>
      <c r="D4" s="8"/>
      <c r="E4" s="8"/>
    </row>
    <row r="5" spans="1:5" ht="27.75" customHeight="1">
      <c r="A5" s="316" t="s">
        <v>12</v>
      </c>
      <c r="B5" s="317"/>
      <c r="C5" s="318" t="s">
        <v>11</v>
      </c>
      <c r="D5" s="733" t="s">
        <v>108</v>
      </c>
      <c r="E5" s="734"/>
    </row>
    <row r="6" spans="1:5" ht="19.5">
      <c r="A6" s="368">
        <v>1</v>
      </c>
      <c r="B6" s="272"/>
      <c r="C6" s="503" t="s">
        <v>13</v>
      </c>
      <c r="D6" s="292">
        <v>129465.2</v>
      </c>
      <c r="E6" s="512"/>
    </row>
    <row r="7" spans="1:5" ht="16.5">
      <c r="A7" s="368">
        <v>2</v>
      </c>
      <c r="B7" s="272"/>
      <c r="C7" s="439" t="s">
        <v>143</v>
      </c>
      <c r="D7" s="292">
        <v>83749.76839855744</v>
      </c>
      <c r="E7" s="509"/>
    </row>
    <row r="8" spans="1:5" ht="16.5">
      <c r="A8" s="368">
        <v>3</v>
      </c>
      <c r="B8" s="272"/>
      <c r="C8" s="439" t="s">
        <v>117</v>
      </c>
      <c r="D8" s="292">
        <v>74825.3920714507</v>
      </c>
      <c r="E8" s="509"/>
    </row>
    <row r="9" spans="1:5" ht="16.5">
      <c r="A9" s="368">
        <v>4</v>
      </c>
      <c r="B9" s="272"/>
      <c r="C9" s="439" t="s">
        <v>16</v>
      </c>
      <c r="D9" s="292">
        <v>72704.88327024197</v>
      </c>
      <c r="E9" s="509"/>
    </row>
    <row r="10" spans="1:5" ht="16.5" customHeight="1">
      <c r="A10" s="368">
        <v>5</v>
      </c>
      <c r="B10" s="272"/>
      <c r="C10" s="504" t="s">
        <v>38</v>
      </c>
      <c r="D10" s="292">
        <v>62144.7456388887</v>
      </c>
      <c r="E10" s="367"/>
    </row>
    <row r="11" spans="1:5" ht="16.5">
      <c r="A11" s="368">
        <v>6</v>
      </c>
      <c r="B11" s="272"/>
      <c r="C11" s="439" t="s">
        <v>20</v>
      </c>
      <c r="D11" s="292">
        <v>60996.518795338125</v>
      </c>
      <c r="E11" s="513"/>
    </row>
    <row r="12" spans="1:5" ht="18">
      <c r="A12" s="368">
        <v>7</v>
      </c>
      <c r="B12" s="272"/>
      <c r="C12" s="439" t="s">
        <v>19</v>
      </c>
      <c r="D12" s="292">
        <v>49997.85270397676</v>
      </c>
      <c r="E12" s="367"/>
    </row>
    <row r="13" spans="1:5" ht="16.5">
      <c r="A13" s="368">
        <v>8</v>
      </c>
      <c r="B13" s="272"/>
      <c r="C13" s="439" t="s">
        <v>103</v>
      </c>
      <c r="D13" s="292">
        <v>36311.48921089043</v>
      </c>
      <c r="E13" s="509"/>
    </row>
    <row r="14" spans="1:6" ht="18">
      <c r="A14" s="368">
        <v>9</v>
      </c>
      <c r="B14" s="272"/>
      <c r="C14" s="469" t="s">
        <v>217</v>
      </c>
      <c r="D14" s="292">
        <v>30118.728263934063</v>
      </c>
      <c r="E14" s="367"/>
      <c r="F14" s="198"/>
    </row>
    <row r="15" spans="1:5" ht="16.5">
      <c r="A15" s="369">
        <v>10</v>
      </c>
      <c r="B15" s="271"/>
      <c r="C15" s="439" t="s">
        <v>218</v>
      </c>
      <c r="D15" s="366">
        <v>16061.050084128437</v>
      </c>
      <c r="E15" s="509"/>
    </row>
    <row r="16" spans="1:5" ht="27.75" customHeight="1">
      <c r="A16" s="316" t="s">
        <v>116</v>
      </c>
      <c r="B16" s="317"/>
      <c r="C16" s="505"/>
      <c r="D16" s="493"/>
      <c r="E16" s="510"/>
    </row>
    <row r="17" spans="1:5" ht="16.5">
      <c r="A17" s="368">
        <v>15</v>
      </c>
      <c r="B17" s="272"/>
      <c r="C17" s="439" t="s">
        <v>118</v>
      </c>
      <c r="D17" s="292">
        <v>11024.4</v>
      </c>
      <c r="E17" s="509"/>
    </row>
    <row r="18" spans="1:5" ht="16.5">
      <c r="A18" s="368">
        <v>19</v>
      </c>
      <c r="B18" s="272"/>
      <c r="C18" s="439" t="s">
        <v>111</v>
      </c>
      <c r="D18" s="292">
        <v>8805.18457555812</v>
      </c>
      <c r="E18" s="509"/>
    </row>
    <row r="19" spans="1:5" ht="16.5">
      <c r="A19" s="369">
        <v>33</v>
      </c>
      <c r="B19" s="271"/>
      <c r="C19" s="420" t="s">
        <v>112</v>
      </c>
      <c r="D19" s="366">
        <v>1944.757787642712</v>
      </c>
      <c r="E19" s="511"/>
    </row>
    <row r="20" spans="1:5" ht="18" customHeight="1">
      <c r="A20" s="130"/>
      <c r="B20" s="130"/>
      <c r="C20" s="190"/>
      <c r="D20" s="191"/>
      <c r="E20" s="2"/>
    </row>
    <row r="21" spans="1:5" ht="16.5" customHeight="1">
      <c r="A21" s="9" t="s">
        <v>420</v>
      </c>
      <c r="B21" s="130"/>
      <c r="C21" s="190"/>
      <c r="D21" s="191"/>
      <c r="E21" s="2"/>
    </row>
    <row r="22" spans="1:5" ht="9" customHeight="1">
      <c r="A22" s="130"/>
      <c r="B22" s="130"/>
      <c r="C22" s="190"/>
      <c r="D22" s="191"/>
      <c r="E22" s="2"/>
    </row>
    <row r="23" spans="1:10" ht="15.75" customHeight="1">
      <c r="A23" s="187" t="s">
        <v>275</v>
      </c>
      <c r="B23" s="187"/>
      <c r="J23" s="127"/>
    </row>
    <row r="24" ht="9" customHeight="1"/>
    <row r="25" ht="15.75" customHeight="1">
      <c r="A25" s="9" t="s">
        <v>288</v>
      </c>
    </row>
    <row r="26" ht="9" customHeight="1"/>
    <row r="27" spans="1:5" ht="16.5" customHeight="1">
      <c r="A27" s="9" t="s">
        <v>279</v>
      </c>
      <c r="B27" s="130"/>
      <c r="C27" s="190"/>
      <c r="D27" s="191"/>
      <c r="E27" s="2"/>
    </row>
    <row r="28" spans="1:5" ht="9" customHeight="1">
      <c r="A28" s="130"/>
      <c r="B28" s="130"/>
      <c r="C28" s="190"/>
      <c r="D28" s="191"/>
      <c r="E28" s="2"/>
    </row>
    <row r="29" spans="1:5" ht="16.5">
      <c r="A29" s="9" t="s">
        <v>447</v>
      </c>
      <c r="B29" s="187"/>
      <c r="C29" s="9"/>
      <c r="D29" s="9"/>
      <c r="E29" s="9"/>
    </row>
    <row r="30" spans="1:5" ht="9" customHeight="1">
      <c r="A30" s="187"/>
      <c r="B30" s="187"/>
      <c r="C30" s="9"/>
      <c r="D30" s="9"/>
      <c r="E30" s="9"/>
    </row>
    <row r="31" spans="1:4" ht="16.5">
      <c r="A31" s="9" t="s">
        <v>39</v>
      </c>
      <c r="B31" s="9"/>
      <c r="C31" s="9"/>
      <c r="D31" s="1"/>
    </row>
  </sheetData>
  <mergeCells count="1">
    <mergeCell ref="D5:E5"/>
  </mergeCells>
  <printOptions/>
  <pageMargins left="0.94488188976378" right="0" top="0.393700787401575" bottom="0.196850393700787" header="0.511811023622047" footer="0.1"/>
  <pageSetup firstPageNumber="9" useFirstPageNumber="1" horizontalDpi="600" verticalDpi="600" orientation="landscape" paperSize="9" r:id="rId1"/>
  <headerFooter alignWithMargins="0">
    <oddFooter>&amp;R&amp;10頁 &amp;P</oddFooter>
  </headerFooter>
</worksheet>
</file>

<file path=xl/worksheets/sheet11.xml><?xml version="1.0" encoding="utf-8"?>
<worksheet xmlns="http://schemas.openxmlformats.org/spreadsheetml/2006/main" xmlns:r="http://schemas.openxmlformats.org/officeDocument/2006/relationships">
  <dimension ref="A1:O29"/>
  <sheetViews>
    <sheetView workbookViewId="0" topLeftCell="A1">
      <selection activeCell="A1" sqref="A1"/>
    </sheetView>
  </sheetViews>
  <sheetFormatPr defaultColWidth="7.375" defaultRowHeight="16.5"/>
  <cols>
    <col min="1" max="1" width="2.875" style="92" customWidth="1"/>
    <col min="2" max="2" width="24.875" style="92" customWidth="1"/>
    <col min="3" max="3" width="2.25390625" style="92" customWidth="1"/>
    <col min="4" max="4" width="1.00390625" style="91" customWidth="1"/>
    <col min="5" max="5" width="6.50390625" style="92" customWidth="1"/>
    <col min="6" max="6" width="0.74609375" style="92" customWidth="1"/>
    <col min="7" max="7" width="18.625" style="92" customWidth="1"/>
    <col min="8" max="8" width="2.875" style="92" customWidth="1"/>
    <col min="9" max="9" width="2.00390625" style="92" customWidth="1"/>
    <col min="10" max="10" width="6.75390625" style="92" customWidth="1"/>
    <col min="11" max="11" width="1.00390625" style="92" customWidth="1"/>
    <col min="12" max="12" width="18.75390625" style="92" customWidth="1"/>
    <col min="13" max="13" width="2.125" style="92" customWidth="1"/>
    <col min="14" max="14" width="13.375" style="92" customWidth="1"/>
    <col min="15" max="15" width="1.37890625" style="92" customWidth="1"/>
    <col min="16" max="16384" width="7.375" style="92" customWidth="1"/>
  </cols>
  <sheetData>
    <row r="1" spans="1:15" ht="19.5">
      <c r="A1" s="93"/>
      <c r="B1" s="245" t="s">
        <v>286</v>
      </c>
      <c r="C1" s="86"/>
      <c r="D1" s="87"/>
      <c r="E1" s="88"/>
      <c r="F1" s="88"/>
      <c r="G1" s="88"/>
      <c r="H1" s="89"/>
      <c r="I1" s="88"/>
      <c r="J1" s="89"/>
      <c r="K1" s="88"/>
      <c r="L1" s="89"/>
      <c r="M1" s="88"/>
      <c r="N1" s="90"/>
      <c r="O1" s="88"/>
    </row>
    <row r="2" spans="1:15" ht="18.75">
      <c r="A2" s="94"/>
      <c r="B2" s="85"/>
      <c r="C2" s="86"/>
      <c r="D2" s="87"/>
      <c r="E2" s="88"/>
      <c r="F2" s="88"/>
      <c r="G2" s="88"/>
      <c r="H2" s="89"/>
      <c r="I2" s="88"/>
      <c r="J2" s="89"/>
      <c r="K2" s="88"/>
      <c r="L2" s="89"/>
      <c r="M2" s="88"/>
      <c r="N2" s="90"/>
      <c r="O2" s="88"/>
    </row>
    <row r="3" spans="2:15" ht="7.5" customHeight="1">
      <c r="B3" s="95"/>
      <c r="C3" s="96"/>
      <c r="D3" s="87"/>
      <c r="E3" s="97"/>
      <c r="F3" s="97"/>
      <c r="G3" s="97"/>
      <c r="I3" s="97"/>
      <c r="K3" s="97"/>
      <c r="M3" s="97"/>
      <c r="N3" s="90"/>
      <c r="O3" s="97"/>
    </row>
    <row r="4" spans="2:14" ht="14.25">
      <c r="B4" s="98" t="s">
        <v>48</v>
      </c>
      <c r="C4" s="99"/>
      <c r="E4" s="91"/>
      <c r="F4" s="91"/>
      <c r="G4" s="91"/>
      <c r="H4" s="91"/>
      <c r="I4" s="91"/>
      <c r="J4" s="91"/>
      <c r="K4" s="91"/>
      <c r="L4" s="91"/>
      <c r="M4" s="91"/>
      <c r="N4" s="91"/>
    </row>
    <row r="5" spans="2:15" ht="4.5" customHeight="1">
      <c r="B5" s="91"/>
      <c r="C5" s="91"/>
      <c r="E5" s="110"/>
      <c r="F5" s="91"/>
      <c r="G5" s="91"/>
      <c r="H5" s="91"/>
      <c r="I5" s="91"/>
      <c r="J5" s="91"/>
      <c r="K5" s="91"/>
      <c r="L5" s="91"/>
      <c r="M5" s="91"/>
      <c r="N5" s="110"/>
      <c r="O5" s="109"/>
    </row>
    <row r="6" spans="2:15" ht="27" customHeight="1">
      <c r="B6" s="302" t="s">
        <v>11</v>
      </c>
      <c r="C6" s="283"/>
      <c r="D6" s="284"/>
      <c r="E6" s="303" t="s">
        <v>12</v>
      </c>
      <c r="F6" s="285"/>
      <c r="G6" s="315" t="s">
        <v>247</v>
      </c>
      <c r="H6" s="286"/>
      <c r="I6" s="285"/>
      <c r="J6" s="303" t="s">
        <v>12</v>
      </c>
      <c r="K6" s="285"/>
      <c r="L6" s="315" t="s">
        <v>219</v>
      </c>
      <c r="M6" s="286"/>
      <c r="N6" s="314" t="s">
        <v>119</v>
      </c>
      <c r="O6" s="287"/>
    </row>
    <row r="7" spans="1:15" ht="16.5">
      <c r="A7" s="102"/>
      <c r="B7" s="296" t="s">
        <v>13</v>
      </c>
      <c r="C7" s="304"/>
      <c r="D7" s="288"/>
      <c r="E7" s="289">
        <v>1</v>
      </c>
      <c r="F7" s="290"/>
      <c r="G7" s="292">
        <v>15525286.7</v>
      </c>
      <c r="H7" s="291"/>
      <c r="I7" s="288"/>
      <c r="J7" s="320">
        <v>1</v>
      </c>
      <c r="K7" s="290"/>
      <c r="L7" s="292">
        <v>15421167.9</v>
      </c>
      <c r="M7" s="291"/>
      <c r="N7" s="350">
        <f>(G7-L7)/L7*100</f>
        <v>0.6751680590936233</v>
      </c>
      <c r="O7" s="291"/>
    </row>
    <row r="8" spans="1:15" ht="16.5">
      <c r="A8" s="102"/>
      <c r="B8" s="296" t="s">
        <v>15</v>
      </c>
      <c r="C8" s="304"/>
      <c r="D8" s="293"/>
      <c r="E8" s="289">
        <v>2</v>
      </c>
      <c r="F8" s="290"/>
      <c r="G8" s="292">
        <v>4523507.897137706</v>
      </c>
      <c r="H8" s="295"/>
      <c r="I8" s="293"/>
      <c r="J8" s="321">
        <v>2</v>
      </c>
      <c r="K8" s="294"/>
      <c r="L8" s="292">
        <v>4614068.8</v>
      </c>
      <c r="M8" s="295"/>
      <c r="N8" s="350">
        <f>(G8-L8)/L8*100</f>
        <v>-1.9627124515848928</v>
      </c>
      <c r="O8" s="295"/>
    </row>
    <row r="9" spans="1:15" ht="16.5">
      <c r="A9" s="102"/>
      <c r="B9" s="296" t="s">
        <v>17</v>
      </c>
      <c r="C9" s="304"/>
      <c r="D9" s="288"/>
      <c r="E9" s="289">
        <v>3</v>
      </c>
      <c r="F9" s="290"/>
      <c r="G9" s="292">
        <v>4283004.550124762</v>
      </c>
      <c r="H9" s="291"/>
      <c r="I9" s="288"/>
      <c r="J9" s="321">
        <v>5</v>
      </c>
      <c r="K9" s="290"/>
      <c r="L9" s="292">
        <v>3708150.1</v>
      </c>
      <c r="M9" s="291"/>
      <c r="N9" s="350">
        <f>(G9-L9)/L9*100</f>
        <v>15.50245903273337</v>
      </c>
      <c r="O9" s="291"/>
    </row>
    <row r="10" spans="1:15" ht="16.5">
      <c r="A10" s="102"/>
      <c r="B10" s="296" t="s">
        <v>14</v>
      </c>
      <c r="C10" s="304"/>
      <c r="D10" s="288"/>
      <c r="E10" s="289">
        <v>4</v>
      </c>
      <c r="F10" s="290"/>
      <c r="G10" s="292">
        <v>4061020</v>
      </c>
      <c r="H10" s="291"/>
      <c r="I10" s="288"/>
      <c r="J10" s="321">
        <v>3</v>
      </c>
      <c r="K10" s="290"/>
      <c r="L10" s="292">
        <v>3865003.6</v>
      </c>
      <c r="M10" s="291"/>
      <c r="N10" s="350">
        <f aca="true" t="shared" si="0" ref="N10:N16">(G10-L10)/L10*100</f>
        <v>5.071570955328474</v>
      </c>
      <c r="O10" s="291"/>
    </row>
    <row r="11" spans="1:15" s="104" customFormat="1" ht="16.5">
      <c r="A11" s="117"/>
      <c r="B11" s="470" t="s">
        <v>16</v>
      </c>
      <c r="C11" s="305"/>
      <c r="D11" s="288"/>
      <c r="E11" s="289">
        <v>5</v>
      </c>
      <c r="F11" s="290"/>
      <c r="G11" s="292">
        <v>3949107.8324820073</v>
      </c>
      <c r="H11" s="291"/>
      <c r="I11" s="288"/>
      <c r="J11" s="321">
        <v>4</v>
      </c>
      <c r="K11" s="290"/>
      <c r="L11" s="292">
        <v>3794310.3</v>
      </c>
      <c r="M11" s="291"/>
      <c r="N11" s="350">
        <f t="shared" si="0"/>
        <v>4.0797278093467355</v>
      </c>
      <c r="O11" s="291"/>
    </row>
    <row r="12" spans="1:15" s="104" customFormat="1" ht="16.5">
      <c r="A12" s="103"/>
      <c r="B12" s="312" t="s">
        <v>117</v>
      </c>
      <c r="C12" s="305"/>
      <c r="D12" s="288"/>
      <c r="E12" s="289">
        <v>6</v>
      </c>
      <c r="F12" s="290"/>
      <c r="G12" s="292">
        <v>3279430</v>
      </c>
      <c r="H12" s="291"/>
      <c r="I12" s="288"/>
      <c r="J12" s="321">
        <v>14</v>
      </c>
      <c r="K12" s="290"/>
      <c r="L12" s="292">
        <v>917507.5</v>
      </c>
      <c r="M12" s="291"/>
      <c r="N12" s="350">
        <f t="shared" si="0"/>
        <v>257.42814091437947</v>
      </c>
      <c r="O12" s="291"/>
    </row>
    <row r="13" spans="1:15" s="104" customFormat="1" ht="16.5">
      <c r="A13" s="103"/>
      <c r="B13" s="296" t="s">
        <v>20</v>
      </c>
      <c r="C13" s="305"/>
      <c r="D13" s="288"/>
      <c r="E13" s="289">
        <v>7</v>
      </c>
      <c r="F13" s="290"/>
      <c r="G13" s="292">
        <v>2723633.176201608</v>
      </c>
      <c r="H13" s="291"/>
      <c r="I13" s="288"/>
      <c r="J13" s="321">
        <v>6</v>
      </c>
      <c r="K13" s="290"/>
      <c r="L13" s="292">
        <v>1714953.3</v>
      </c>
      <c r="M13" s="291"/>
      <c r="N13" s="350">
        <f t="shared" si="0"/>
        <v>58.81675473038291</v>
      </c>
      <c r="O13" s="291"/>
    </row>
    <row r="14" spans="1:15" s="104" customFormat="1" ht="18.75" customHeight="1">
      <c r="A14" s="105"/>
      <c r="B14" s="296" t="s">
        <v>18</v>
      </c>
      <c r="C14" s="305"/>
      <c r="D14" s="288"/>
      <c r="E14" s="289">
        <v>8</v>
      </c>
      <c r="F14" s="290"/>
      <c r="G14" s="292">
        <v>2085046.6167620725</v>
      </c>
      <c r="H14" s="291"/>
      <c r="I14" s="288"/>
      <c r="J14" s="321">
        <v>8</v>
      </c>
      <c r="K14" s="290"/>
      <c r="L14" s="292">
        <v>1637609.8</v>
      </c>
      <c r="M14" s="297"/>
      <c r="N14" s="350">
        <f>(G14-L14)/L14*100</f>
        <v>27.322553685381735</v>
      </c>
      <c r="O14" s="291"/>
    </row>
    <row r="15" spans="1:15" s="104" customFormat="1" ht="16.5">
      <c r="A15" s="105"/>
      <c r="B15" s="296" t="s">
        <v>19</v>
      </c>
      <c r="C15" s="305"/>
      <c r="D15" s="288"/>
      <c r="E15" s="289">
        <v>9</v>
      </c>
      <c r="F15" s="290"/>
      <c r="G15" s="292">
        <v>1974040.6162464984</v>
      </c>
      <c r="H15" s="291"/>
      <c r="I15" s="288"/>
      <c r="J15" s="321">
        <v>7</v>
      </c>
      <c r="K15" s="290"/>
      <c r="L15" s="292">
        <v>1700708.1</v>
      </c>
      <c r="M15" s="291"/>
      <c r="N15" s="350">
        <f t="shared" si="0"/>
        <v>16.0716889774617</v>
      </c>
      <c r="O15" s="291"/>
    </row>
    <row r="16" spans="1:15" s="104" customFormat="1" ht="16.5">
      <c r="A16" s="105"/>
      <c r="B16" s="296" t="s">
        <v>143</v>
      </c>
      <c r="C16" s="291"/>
      <c r="D16" s="297"/>
      <c r="E16" s="289">
        <v>10</v>
      </c>
      <c r="F16" s="290"/>
      <c r="G16" s="301">
        <v>1800995.0682518713</v>
      </c>
      <c r="H16" s="291"/>
      <c r="I16" s="297"/>
      <c r="J16" s="472">
        <v>9</v>
      </c>
      <c r="K16" s="322"/>
      <c r="L16" s="301">
        <v>1322915.3</v>
      </c>
      <c r="M16" s="291"/>
      <c r="N16" s="350">
        <f t="shared" si="0"/>
        <v>36.1383505241697</v>
      </c>
      <c r="O16" s="291"/>
    </row>
    <row r="17" spans="1:15" s="108" customFormat="1" ht="27" customHeight="1">
      <c r="A17" s="102"/>
      <c r="B17" s="302" t="s">
        <v>116</v>
      </c>
      <c r="C17" s="309"/>
      <c r="D17" s="299"/>
      <c r="E17" s="310"/>
      <c r="F17" s="299"/>
      <c r="G17" s="298"/>
      <c r="H17" s="311"/>
      <c r="I17" s="299"/>
      <c r="J17" s="473"/>
      <c r="K17" s="299"/>
      <c r="L17" s="298"/>
      <c r="M17" s="311"/>
      <c r="N17" s="396"/>
      <c r="O17" s="311"/>
    </row>
    <row r="18" spans="1:15" s="108" customFormat="1" ht="18" customHeight="1">
      <c r="A18" s="102"/>
      <c r="B18" s="312" t="s">
        <v>112</v>
      </c>
      <c r="C18" s="313"/>
      <c r="D18" s="297"/>
      <c r="E18" s="289">
        <v>19</v>
      </c>
      <c r="F18" s="297"/>
      <c r="G18" s="292">
        <v>669343.7</v>
      </c>
      <c r="H18" s="291"/>
      <c r="I18" s="297"/>
      <c r="J18" s="321">
        <v>19</v>
      </c>
      <c r="K18" s="297"/>
      <c r="L18" s="292">
        <v>594659.4</v>
      </c>
      <c r="M18" s="291"/>
      <c r="N18" s="350">
        <f>(G18-L18)/L18*100</f>
        <v>12.559172528005094</v>
      </c>
      <c r="O18" s="291"/>
    </row>
    <row r="19" spans="1:15" s="108" customFormat="1" ht="18" customHeight="1">
      <c r="A19" s="109"/>
      <c r="B19" s="471" t="s">
        <v>118</v>
      </c>
      <c r="C19" s="313"/>
      <c r="D19" s="297"/>
      <c r="E19" s="289">
        <v>20</v>
      </c>
      <c r="F19" s="297"/>
      <c r="G19" s="292">
        <v>637928.4689189189</v>
      </c>
      <c r="H19" s="375"/>
      <c r="I19" s="297"/>
      <c r="J19" s="321">
        <v>25</v>
      </c>
      <c r="K19" s="297"/>
      <c r="L19" s="292">
        <v>227947.3</v>
      </c>
      <c r="M19" s="291"/>
      <c r="N19" s="350">
        <f>(G19-L19)/L19*100</f>
        <v>179.85787456965662</v>
      </c>
      <c r="O19" s="291"/>
    </row>
    <row r="20" spans="1:15" s="108" customFormat="1" ht="18" customHeight="1">
      <c r="A20" s="102"/>
      <c r="B20" s="306" t="s">
        <v>111</v>
      </c>
      <c r="C20" s="307"/>
      <c r="D20" s="298"/>
      <c r="E20" s="300">
        <v>21</v>
      </c>
      <c r="F20" s="298"/>
      <c r="G20" s="301">
        <v>530992</v>
      </c>
      <c r="H20" s="308"/>
      <c r="I20" s="298"/>
      <c r="J20" s="472">
        <v>20</v>
      </c>
      <c r="K20" s="298"/>
      <c r="L20" s="301">
        <v>384286.4</v>
      </c>
      <c r="M20" s="308"/>
      <c r="N20" s="351">
        <f>(G20-L20)/L20*100</f>
        <v>38.17611031772136</v>
      </c>
      <c r="O20" s="308"/>
    </row>
    <row r="21" spans="1:15" s="104" customFormat="1" ht="15.75">
      <c r="A21" s="109"/>
      <c r="B21" s="113"/>
      <c r="C21" s="101"/>
      <c r="D21" s="110"/>
      <c r="E21" s="114"/>
      <c r="F21" s="101"/>
      <c r="G21" s="101"/>
      <c r="H21" s="109"/>
      <c r="I21" s="109"/>
      <c r="J21" s="111"/>
      <c r="K21" s="109"/>
      <c r="L21" s="109"/>
      <c r="M21" s="109"/>
      <c r="N21" s="112"/>
      <c r="O21" s="109"/>
    </row>
    <row r="22" spans="1:15" s="104" customFormat="1" ht="15.75">
      <c r="A22" s="109"/>
      <c r="B22" s="685" t="s">
        <v>421</v>
      </c>
      <c r="C22" s="101"/>
      <c r="D22" s="110"/>
      <c r="E22" s="114"/>
      <c r="F22" s="101"/>
      <c r="G22" s="101"/>
      <c r="H22" s="109"/>
      <c r="I22" s="109"/>
      <c r="J22" s="111"/>
      <c r="K22" s="109"/>
      <c r="L22" s="109"/>
      <c r="M22" s="109"/>
      <c r="N22" s="112"/>
      <c r="O22" s="109"/>
    </row>
    <row r="23" spans="1:15" s="104" customFormat="1" ht="9" customHeight="1">
      <c r="A23" s="109"/>
      <c r="B23" s="685"/>
      <c r="C23" s="101"/>
      <c r="D23" s="110"/>
      <c r="E23" s="114"/>
      <c r="F23" s="101"/>
      <c r="G23" s="101"/>
      <c r="H23" s="109"/>
      <c r="I23" s="109"/>
      <c r="J23" s="111"/>
      <c r="K23" s="109"/>
      <c r="L23" s="109"/>
      <c r="M23" s="109"/>
      <c r="N23" s="112"/>
      <c r="O23" s="109"/>
    </row>
    <row r="24" spans="1:15" s="104" customFormat="1" ht="15.75" customHeight="1">
      <c r="A24" s="109"/>
      <c r="B24" s="686" t="s">
        <v>410</v>
      </c>
      <c r="C24" s="101"/>
      <c r="D24" s="110"/>
      <c r="E24" s="114"/>
      <c r="F24" s="101"/>
      <c r="G24" s="101"/>
      <c r="H24" s="109"/>
      <c r="I24" s="109"/>
      <c r="J24" s="111"/>
      <c r="K24" s="109"/>
      <c r="L24" s="109"/>
      <c r="M24" s="109"/>
      <c r="N24" s="112"/>
      <c r="O24" s="109"/>
    </row>
    <row r="25" spans="1:15" s="104" customFormat="1" ht="9" customHeight="1">
      <c r="A25" s="109"/>
      <c r="B25" s="685"/>
      <c r="C25" s="101"/>
      <c r="D25" s="110"/>
      <c r="E25" s="114"/>
      <c r="F25" s="101"/>
      <c r="G25" s="101"/>
      <c r="H25" s="109"/>
      <c r="I25" s="109"/>
      <c r="J25" s="111"/>
      <c r="K25" s="109"/>
      <c r="L25" s="109"/>
      <c r="M25" s="109"/>
      <c r="N25" s="112"/>
      <c r="O25" s="109"/>
    </row>
    <row r="26" spans="1:15" s="104" customFormat="1" ht="15.75" customHeight="1">
      <c r="A26" s="109"/>
      <c r="B26" s="685" t="s">
        <v>262</v>
      </c>
      <c r="C26" s="101"/>
      <c r="D26" s="110"/>
      <c r="E26" s="114"/>
      <c r="F26" s="101"/>
      <c r="G26" s="101"/>
      <c r="H26" s="109"/>
      <c r="I26" s="109"/>
      <c r="J26" s="111"/>
      <c r="K26" s="109"/>
      <c r="L26" s="109"/>
      <c r="M26" s="109"/>
      <c r="N26" s="112"/>
      <c r="O26" s="109"/>
    </row>
    <row r="27" spans="1:15" s="104" customFormat="1" ht="15.75" customHeight="1">
      <c r="A27" s="109"/>
      <c r="B27" s="687" t="s">
        <v>256</v>
      </c>
      <c r="C27" s="101"/>
      <c r="D27" s="110"/>
      <c r="E27" s="114"/>
      <c r="F27" s="101"/>
      <c r="G27" s="101"/>
      <c r="H27" s="109"/>
      <c r="I27" s="109"/>
      <c r="J27" s="111"/>
      <c r="K27" s="109"/>
      <c r="L27" s="109"/>
      <c r="M27" s="109"/>
      <c r="N27" s="112"/>
      <c r="O27" s="109"/>
    </row>
    <row r="28" spans="1:15" s="104" customFormat="1" ht="9" customHeight="1">
      <c r="A28" s="92"/>
      <c r="B28" s="685"/>
      <c r="C28" s="107"/>
      <c r="D28" s="106"/>
      <c r="E28" s="115"/>
      <c r="F28" s="107"/>
      <c r="G28" s="116"/>
      <c r="H28" s="117"/>
      <c r="I28" s="117"/>
      <c r="J28" s="118"/>
      <c r="K28" s="117"/>
      <c r="L28" s="119"/>
      <c r="M28" s="117"/>
      <c r="N28" s="120"/>
      <c r="O28" s="91"/>
    </row>
    <row r="29" spans="1:15" s="104" customFormat="1" ht="12.75">
      <c r="A29" s="92"/>
      <c r="B29" s="685" t="s">
        <v>255</v>
      </c>
      <c r="D29" s="91"/>
      <c r="E29" s="121"/>
      <c r="F29" s="92"/>
      <c r="G29" s="92"/>
      <c r="H29" s="92"/>
      <c r="I29" s="92"/>
      <c r="J29" s="121"/>
      <c r="K29" s="91"/>
      <c r="L29" s="100"/>
      <c r="M29" s="91"/>
      <c r="N29" s="122"/>
      <c r="O29" s="91"/>
    </row>
  </sheetData>
  <printOptions/>
  <pageMargins left="0.94488188976378" right="0" top="0.590551181102362" bottom="0.196850393700787" header="0.511811023622047" footer="0.1"/>
  <pageSetup firstPageNumber="10" useFirstPageNumber="1" horizontalDpi="600" verticalDpi="600" orientation="landscape" paperSize="9" r:id="rId1"/>
  <headerFooter alignWithMargins="0">
    <oddFooter>&amp;R&amp;10頁 &amp;P</oddFooter>
  </headerFooter>
</worksheet>
</file>

<file path=xl/worksheets/sheet12.xml><?xml version="1.0" encoding="utf-8"?>
<worksheet xmlns="http://schemas.openxmlformats.org/spreadsheetml/2006/main" xmlns:r="http://schemas.openxmlformats.org/officeDocument/2006/relationships">
  <dimension ref="A1:AJ18"/>
  <sheetViews>
    <sheetView workbookViewId="0" topLeftCell="A1">
      <selection activeCell="A1" sqref="A1"/>
    </sheetView>
  </sheetViews>
  <sheetFormatPr defaultColWidth="9.00390625" defaultRowHeight="16.5"/>
  <cols>
    <col min="1" max="1" width="10.25390625" style="1" customWidth="1"/>
    <col min="2" max="2" width="41.125" style="1" customWidth="1"/>
    <col min="3" max="3" width="20.625" style="1" customWidth="1"/>
    <col min="4" max="4" width="12.375" style="1" customWidth="1"/>
    <col min="5" max="5" width="6.75390625" style="1" customWidth="1"/>
    <col min="6" max="6" width="1.875" style="1" customWidth="1"/>
    <col min="7" max="7" width="11.125" style="1" customWidth="1"/>
    <col min="8" max="8" width="6.75390625" style="1" customWidth="1"/>
    <col min="9" max="9" width="6.875" style="1" customWidth="1"/>
    <col min="10" max="16384" width="9.00390625" style="1" customWidth="1"/>
  </cols>
  <sheetData>
    <row r="1" ht="19.5" customHeight="1">
      <c r="A1" s="62" t="s">
        <v>220</v>
      </c>
    </row>
    <row r="2" ht="18.75">
      <c r="A2" s="364"/>
    </row>
    <row r="3" ht="18.75">
      <c r="A3" s="62"/>
    </row>
    <row r="4" spans="1:4" ht="15.75">
      <c r="A4" s="194" t="s">
        <v>71</v>
      </c>
      <c r="B4" s="8"/>
      <c r="C4" s="8"/>
      <c r="D4" s="8"/>
    </row>
    <row r="5" spans="1:6" s="4" customFormat="1" ht="15.75">
      <c r="A5" s="124"/>
      <c r="B5" s="129"/>
      <c r="C5" s="332"/>
      <c r="D5" s="329"/>
      <c r="F5" s="125"/>
    </row>
    <row r="6" spans="1:6" s="4" customFormat="1" ht="17.25">
      <c r="A6" s="262" t="s">
        <v>12</v>
      </c>
      <c r="B6" s="415" t="s">
        <v>22</v>
      </c>
      <c r="C6" s="735" t="s">
        <v>21</v>
      </c>
      <c r="D6" s="736"/>
      <c r="F6" s="125"/>
    </row>
    <row r="7" spans="1:7" s="4" customFormat="1" ht="12" customHeight="1">
      <c r="A7" s="263"/>
      <c r="B7" s="269"/>
      <c r="C7" s="323"/>
      <c r="D7" s="416"/>
      <c r="E7" s="6"/>
      <c r="F7" s="5"/>
      <c r="G7" s="5"/>
    </row>
    <row r="8" spans="1:7" s="9" customFormat="1" ht="22.5" customHeight="1">
      <c r="A8" s="417">
        <v>1</v>
      </c>
      <c r="B8" s="453" t="s">
        <v>226</v>
      </c>
      <c r="C8" s="409">
        <v>329.2</v>
      </c>
      <c r="D8" s="281"/>
      <c r="E8" s="11"/>
      <c r="F8" s="4"/>
      <c r="G8" s="4"/>
    </row>
    <row r="9" spans="1:7" s="9" customFormat="1" ht="22.5" customHeight="1">
      <c r="A9" s="263">
        <v>2</v>
      </c>
      <c r="B9" s="454" t="s">
        <v>227</v>
      </c>
      <c r="C9" s="409">
        <v>221.1</v>
      </c>
      <c r="D9" s="281"/>
      <c r="E9" s="11"/>
      <c r="F9" s="4"/>
      <c r="G9" s="4"/>
    </row>
    <row r="10" spans="1:7" s="9" customFormat="1" ht="22.5" customHeight="1">
      <c r="A10" s="263">
        <v>3</v>
      </c>
      <c r="B10" s="401" t="s">
        <v>221</v>
      </c>
      <c r="C10" s="409">
        <v>148.5</v>
      </c>
      <c r="D10" s="281"/>
      <c r="E10" s="11"/>
      <c r="F10" s="4"/>
      <c r="G10" s="4"/>
    </row>
    <row r="11" spans="1:7" s="9" customFormat="1" ht="22.5" customHeight="1">
      <c r="A11" s="263">
        <v>4</v>
      </c>
      <c r="B11" s="401" t="s">
        <v>228</v>
      </c>
      <c r="C11" s="409">
        <v>147.9</v>
      </c>
      <c r="D11" s="281"/>
      <c r="E11" s="11"/>
      <c r="F11" s="4"/>
      <c r="G11" s="4"/>
    </row>
    <row r="12" spans="1:7" s="9" customFormat="1" ht="22.5" customHeight="1">
      <c r="A12" s="263">
        <v>5</v>
      </c>
      <c r="B12" s="401" t="s">
        <v>222</v>
      </c>
      <c r="C12" s="409">
        <v>137.4</v>
      </c>
      <c r="D12" s="418"/>
      <c r="E12" s="11"/>
      <c r="F12" s="4"/>
      <c r="G12" s="4"/>
    </row>
    <row r="13" spans="1:36" s="9" customFormat="1" ht="22.5" customHeight="1">
      <c r="A13" s="263">
        <v>6</v>
      </c>
      <c r="B13" s="401" t="s">
        <v>229</v>
      </c>
      <c r="C13" s="409">
        <v>132.7</v>
      </c>
      <c r="D13" s="281"/>
      <c r="E13" s="11"/>
      <c r="F13" s="2"/>
      <c r="G13" s="2"/>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row>
    <row r="14" spans="1:7" s="9" customFormat="1" ht="22.5" customHeight="1">
      <c r="A14" s="263">
        <v>7</v>
      </c>
      <c r="B14" s="401" t="s">
        <v>223</v>
      </c>
      <c r="C14" s="409">
        <v>131.3</v>
      </c>
      <c r="D14" s="281"/>
      <c r="E14" s="11"/>
      <c r="F14" s="4"/>
      <c r="G14" s="4"/>
    </row>
    <row r="15" spans="1:7" s="9" customFormat="1" ht="22.5" customHeight="1">
      <c r="A15" s="263">
        <v>8</v>
      </c>
      <c r="B15" s="401" t="s">
        <v>230</v>
      </c>
      <c r="C15" s="409">
        <v>114.5</v>
      </c>
      <c r="D15" s="281"/>
      <c r="E15" s="11"/>
      <c r="F15" s="7"/>
      <c r="G15" s="7"/>
    </row>
    <row r="16" spans="1:7" s="9" customFormat="1" ht="22.5" customHeight="1">
      <c r="A16" s="263">
        <v>9</v>
      </c>
      <c r="B16" s="401" t="s">
        <v>225</v>
      </c>
      <c r="C16" s="409">
        <v>99.8</v>
      </c>
      <c r="D16" s="281"/>
      <c r="E16" s="11"/>
      <c r="F16" s="4"/>
      <c r="G16" s="4"/>
    </row>
    <row r="17" spans="1:7" s="9" customFormat="1" ht="22.5" customHeight="1">
      <c r="A17" s="264">
        <v>10</v>
      </c>
      <c r="B17" s="402" t="s">
        <v>224</v>
      </c>
      <c r="C17" s="410">
        <v>99.6</v>
      </c>
      <c r="D17" s="278"/>
      <c r="E17" s="11"/>
      <c r="F17" s="7"/>
      <c r="G17" s="7"/>
    </row>
    <row r="18" spans="1:33" s="9" customFormat="1" ht="15.75">
      <c r="A18" s="12"/>
      <c r="B18" s="12"/>
      <c r="C18" s="2"/>
      <c r="D18" s="2"/>
      <c r="E18" s="2"/>
      <c r="F18" s="2"/>
      <c r="G18" s="2"/>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row>
  </sheetData>
  <mergeCells count="1">
    <mergeCell ref="C6:D6"/>
  </mergeCells>
  <printOptions/>
  <pageMargins left="1.14173228346457" right="0" top="0.590551181102362" bottom="0.196850393700787" header="0.511811023622047" footer="0.1"/>
  <pageSetup firstPageNumber="11" useFirstPageNumber="1" horizontalDpi="300" verticalDpi="300" orientation="landscape" paperSize="9" r:id="rId2"/>
  <headerFooter alignWithMargins="0">
    <oddFooter>&amp;R&amp;10頁 &amp;P</oddFooter>
  </headerFooter>
  <drawing r:id="rId1"/>
</worksheet>
</file>

<file path=xl/worksheets/sheet13.xml><?xml version="1.0" encoding="utf-8"?>
<worksheet xmlns="http://schemas.openxmlformats.org/spreadsheetml/2006/main" xmlns:r="http://schemas.openxmlformats.org/officeDocument/2006/relationships">
  <dimension ref="A1:AL21"/>
  <sheetViews>
    <sheetView workbookViewId="0" topLeftCell="A1">
      <selection activeCell="A1" sqref="A1"/>
    </sheetView>
  </sheetViews>
  <sheetFormatPr defaultColWidth="9.00390625" defaultRowHeight="16.5"/>
  <cols>
    <col min="1" max="1" width="10.25390625" style="1" customWidth="1"/>
    <col min="2" max="2" width="32.00390625" style="1" customWidth="1"/>
    <col min="3" max="3" width="19.00390625" style="1" customWidth="1"/>
    <col min="4" max="4" width="19.875" style="1" customWidth="1"/>
    <col min="5" max="5" width="11.00390625" style="1" customWidth="1"/>
    <col min="6" max="6" width="16.25390625" style="1" customWidth="1"/>
    <col min="7" max="7" width="11.00390625" style="1" customWidth="1"/>
    <col min="8" max="8" width="1.875" style="1" customWidth="1"/>
    <col min="9" max="9" width="11.125" style="1" customWidth="1"/>
    <col min="10" max="16384" width="9.00390625" style="1" customWidth="1"/>
  </cols>
  <sheetData>
    <row r="1" ht="19.5" customHeight="1">
      <c r="A1" s="123" t="s">
        <v>192</v>
      </c>
    </row>
    <row r="2" ht="18.75">
      <c r="A2" s="364" t="s">
        <v>397</v>
      </c>
    </row>
    <row r="3" ht="18.75">
      <c r="A3" s="62"/>
    </row>
    <row r="4" spans="1:4" ht="15.75">
      <c r="A4" s="194" t="s">
        <v>71</v>
      </c>
      <c r="B4" s="8"/>
      <c r="C4" s="8"/>
      <c r="D4" s="8"/>
    </row>
    <row r="5" spans="1:8" s="4" customFormat="1" ht="16.5">
      <c r="A5" s="260"/>
      <c r="B5" s="265"/>
      <c r="C5" s="266"/>
      <c r="D5" s="261"/>
      <c r="E5" s="399"/>
      <c r="G5" s="125"/>
      <c r="H5" s="125"/>
    </row>
    <row r="6" spans="1:8" s="4" customFormat="1" ht="17.25">
      <c r="A6" s="262" t="s">
        <v>12</v>
      </c>
      <c r="B6" s="268" t="s">
        <v>22</v>
      </c>
      <c r="C6" s="267" t="s">
        <v>24</v>
      </c>
      <c r="D6" s="735" t="s">
        <v>21</v>
      </c>
      <c r="E6" s="736"/>
      <c r="G6" s="125"/>
      <c r="H6" s="125"/>
    </row>
    <row r="7" spans="1:9" s="4" customFormat="1" ht="12" customHeight="1">
      <c r="A7" s="263"/>
      <c r="B7" s="269"/>
      <c r="C7" s="270"/>
      <c r="D7" s="323"/>
      <c r="E7" s="330"/>
      <c r="F7" s="6"/>
      <c r="G7" s="5"/>
      <c r="H7" s="5"/>
      <c r="I7" s="5"/>
    </row>
    <row r="8" spans="1:9" s="9" customFormat="1" ht="22.5" customHeight="1">
      <c r="A8" s="372">
        <v>1</v>
      </c>
      <c r="B8" s="400" t="s">
        <v>263</v>
      </c>
      <c r="C8" s="455" t="s">
        <v>157</v>
      </c>
      <c r="D8" s="456">
        <v>1249.5</v>
      </c>
      <c r="E8" s="329"/>
      <c r="G8" s="4"/>
      <c r="H8" s="4"/>
      <c r="I8" s="4"/>
    </row>
    <row r="9" spans="1:9" s="9" customFormat="1" ht="22.5" customHeight="1">
      <c r="A9" s="373">
        <v>2</v>
      </c>
      <c r="B9" s="401" t="s">
        <v>193</v>
      </c>
      <c r="C9" s="455" t="s">
        <v>157</v>
      </c>
      <c r="D9" s="456">
        <v>867.4</v>
      </c>
      <c r="E9" s="329"/>
      <c r="G9" s="4"/>
      <c r="H9" s="4"/>
      <c r="I9" s="4"/>
    </row>
    <row r="10" spans="1:9" s="9" customFormat="1" ht="22.5" customHeight="1">
      <c r="A10" s="373">
        <v>3</v>
      </c>
      <c r="B10" s="401" t="s">
        <v>194</v>
      </c>
      <c r="C10" s="455" t="s">
        <v>81</v>
      </c>
      <c r="D10" s="456">
        <v>715.8</v>
      </c>
      <c r="E10" s="329"/>
      <c r="G10" s="4"/>
      <c r="H10" s="4"/>
      <c r="I10" s="4"/>
    </row>
    <row r="11" spans="1:9" s="9" customFormat="1" ht="22.5" customHeight="1">
      <c r="A11" s="373">
        <v>4</v>
      </c>
      <c r="B11" s="401" t="s">
        <v>195</v>
      </c>
      <c r="C11" s="455" t="s">
        <v>82</v>
      </c>
      <c r="D11" s="456">
        <v>436.1</v>
      </c>
      <c r="E11" s="329"/>
      <c r="G11" s="4"/>
      <c r="H11" s="4"/>
      <c r="I11" s="4"/>
    </row>
    <row r="12" spans="1:9" s="9" customFormat="1" ht="22.5" customHeight="1">
      <c r="A12" s="474">
        <v>5</v>
      </c>
      <c r="B12" s="454" t="s">
        <v>231</v>
      </c>
      <c r="C12" s="455">
        <v>2007</v>
      </c>
      <c r="D12" s="456">
        <v>329.2</v>
      </c>
      <c r="E12" s="331"/>
      <c r="G12" s="4"/>
      <c r="H12" s="4"/>
      <c r="I12" s="4"/>
    </row>
    <row r="13" spans="1:38" s="9" customFormat="1" ht="22.5" customHeight="1">
      <c r="A13" s="373">
        <v>6</v>
      </c>
      <c r="B13" s="401" t="s">
        <v>196</v>
      </c>
      <c r="C13" s="455">
        <v>1997</v>
      </c>
      <c r="D13" s="456">
        <v>326.7</v>
      </c>
      <c r="E13" s="329"/>
      <c r="G13" s="2"/>
      <c r="H13" s="2"/>
      <c r="I13" s="2"/>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row>
    <row r="14" spans="1:9" s="9" customFormat="1" ht="22.5" customHeight="1">
      <c r="A14" s="373">
        <v>7</v>
      </c>
      <c r="B14" s="401" t="s">
        <v>197</v>
      </c>
      <c r="C14" s="455">
        <v>2003</v>
      </c>
      <c r="D14" s="456">
        <v>267.1</v>
      </c>
      <c r="E14" s="329"/>
      <c r="G14" s="4"/>
      <c r="H14" s="4"/>
      <c r="I14" s="4"/>
    </row>
    <row r="15" spans="1:9" s="9" customFormat="1" ht="22.5" customHeight="1">
      <c r="A15" s="373">
        <v>8</v>
      </c>
      <c r="B15" s="401" t="s">
        <v>198</v>
      </c>
      <c r="C15" s="455">
        <v>2000</v>
      </c>
      <c r="D15" s="456">
        <v>266.8</v>
      </c>
      <c r="E15" s="329"/>
      <c r="G15" s="7"/>
      <c r="H15" s="7"/>
      <c r="I15" s="7"/>
    </row>
    <row r="16" spans="1:9" s="9" customFormat="1" ht="22.5" customHeight="1">
      <c r="A16" s="373">
        <v>9</v>
      </c>
      <c r="B16" s="401" t="s">
        <v>199</v>
      </c>
      <c r="C16" s="455">
        <v>2005</v>
      </c>
      <c r="D16" s="456">
        <v>254.9</v>
      </c>
      <c r="E16" s="329"/>
      <c r="G16" s="4"/>
      <c r="H16" s="4"/>
      <c r="I16" s="4"/>
    </row>
    <row r="17" spans="1:9" s="9" customFormat="1" ht="22.5" customHeight="1">
      <c r="A17" s="374">
        <v>10</v>
      </c>
      <c r="B17" s="402" t="s">
        <v>200</v>
      </c>
      <c r="C17" s="457">
        <v>2000</v>
      </c>
      <c r="D17" s="458">
        <v>223.3</v>
      </c>
      <c r="E17" s="328"/>
      <c r="G17" s="7"/>
      <c r="H17" s="7"/>
      <c r="I17" s="7"/>
    </row>
    <row r="18" spans="1:35" s="9" customFormat="1" ht="15.75">
      <c r="A18" s="12"/>
      <c r="B18" s="12"/>
      <c r="C18" s="2"/>
      <c r="D18" s="2"/>
      <c r="E18" s="2"/>
      <c r="F18" s="2"/>
      <c r="G18" s="2"/>
      <c r="H18" s="2"/>
      <c r="I18" s="2"/>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row>
    <row r="19" spans="1:9" s="9" customFormat="1" ht="15">
      <c r="A19" s="187"/>
      <c r="C19" s="4"/>
      <c r="E19" s="4"/>
      <c r="F19" s="4"/>
      <c r="G19" s="4"/>
      <c r="H19" s="4"/>
      <c r="I19" s="4"/>
    </row>
    <row r="20" spans="3:9" s="9" customFormat="1" ht="15">
      <c r="C20" s="4"/>
      <c r="E20" s="4"/>
      <c r="F20" s="4"/>
      <c r="G20" s="7"/>
      <c r="H20" s="7"/>
      <c r="I20" s="7"/>
    </row>
    <row r="21" s="9" customFormat="1" ht="15.75">
      <c r="B21" s="1"/>
    </row>
  </sheetData>
  <mergeCells count="1">
    <mergeCell ref="D6:E6"/>
  </mergeCells>
  <printOptions/>
  <pageMargins left="1.14173228346457" right="0" top="0.590551181102362" bottom="0.196850393700787" header="0.511811023622047" footer="0.1"/>
  <pageSetup firstPageNumber="12" useFirstPageNumber="1" horizontalDpi="300" verticalDpi="300" orientation="landscape" paperSize="9" r:id="rId1"/>
  <headerFooter alignWithMargins="0">
    <oddFooter>&amp;R&amp;10頁 &amp;P</oddFooter>
  </headerFooter>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A3" sqref="A3"/>
    </sheetView>
  </sheetViews>
  <sheetFormatPr defaultColWidth="9.00390625" defaultRowHeight="16.5"/>
  <cols>
    <col min="2" max="2" width="17.75390625" style="0" customWidth="1"/>
    <col min="4" max="4" width="27.25390625" style="0" customWidth="1"/>
    <col min="5" max="5" width="11.00390625" style="0" customWidth="1"/>
  </cols>
  <sheetData>
    <row r="1" spans="1:6" ht="18.75" customHeight="1">
      <c r="A1" s="732" t="s">
        <v>248</v>
      </c>
      <c r="B1" s="732"/>
      <c r="C1" s="732"/>
      <c r="D1" s="732"/>
      <c r="E1" s="732"/>
      <c r="F1" s="403"/>
    </row>
    <row r="2" spans="1:6" ht="18.75">
      <c r="A2" s="364" t="s">
        <v>397</v>
      </c>
      <c r="B2" s="387"/>
      <c r="C2" s="387"/>
      <c r="D2" s="387"/>
      <c r="E2" s="387"/>
      <c r="F2" s="387"/>
    </row>
    <row r="3" spans="2:6" ht="18.75">
      <c r="B3" s="387"/>
      <c r="C3" s="387"/>
      <c r="D3" s="387"/>
      <c r="E3" s="387"/>
      <c r="F3" s="387"/>
    </row>
    <row r="4" spans="1:6" ht="18.75">
      <c r="A4" s="388" t="s">
        <v>148</v>
      </c>
      <c r="B4" s="387"/>
      <c r="C4" s="387"/>
      <c r="D4" s="387"/>
      <c r="E4" s="387"/>
      <c r="F4" s="387"/>
    </row>
    <row r="5" spans="1:5" ht="18.75">
      <c r="A5" s="389" t="s">
        <v>12</v>
      </c>
      <c r="B5" s="729" t="s">
        <v>153</v>
      </c>
      <c r="C5" s="730"/>
      <c r="D5" s="730" t="s">
        <v>154</v>
      </c>
      <c r="E5" s="731"/>
    </row>
    <row r="6" spans="1:5" ht="24.75" customHeight="1">
      <c r="A6" s="263">
        <v>1</v>
      </c>
      <c r="B6" s="525">
        <v>39358</v>
      </c>
      <c r="C6" s="390"/>
      <c r="D6" s="475">
        <v>210505533155</v>
      </c>
      <c r="E6" s="281"/>
    </row>
    <row r="7" spans="1:5" ht="24.75" customHeight="1">
      <c r="A7" s="263">
        <v>2</v>
      </c>
      <c r="B7" s="525">
        <v>39371</v>
      </c>
      <c r="C7" s="390"/>
      <c r="D7" s="475">
        <v>201413369933</v>
      </c>
      <c r="E7" s="281"/>
    </row>
    <row r="8" spans="1:5" ht="24.75" customHeight="1">
      <c r="A8" s="263">
        <v>3</v>
      </c>
      <c r="B8" s="525">
        <v>39367</v>
      </c>
      <c r="C8" s="390"/>
      <c r="D8" s="475">
        <v>195962197177</v>
      </c>
      <c r="E8" s="281"/>
    </row>
    <row r="9" spans="1:5" ht="24.75" customHeight="1">
      <c r="A9" s="263">
        <v>4</v>
      </c>
      <c r="B9" s="525">
        <v>39385</v>
      </c>
      <c r="C9" s="390"/>
      <c r="D9" s="475">
        <v>185681499300</v>
      </c>
      <c r="E9" s="281"/>
    </row>
    <row r="10" spans="1:5" ht="24.75" customHeight="1">
      <c r="A10" s="263">
        <v>5</v>
      </c>
      <c r="B10" s="525">
        <v>39366</v>
      </c>
      <c r="C10" s="390"/>
      <c r="D10" s="475">
        <v>179409273541</v>
      </c>
      <c r="E10" s="281"/>
    </row>
    <row r="11" spans="1:5" ht="24.75" customHeight="1">
      <c r="A11" s="263">
        <v>6</v>
      </c>
      <c r="B11" s="525">
        <v>39384</v>
      </c>
      <c r="C11" s="390"/>
      <c r="D11" s="475">
        <v>178382190802</v>
      </c>
      <c r="E11" s="281"/>
    </row>
    <row r="12" spans="1:5" ht="24.75" customHeight="1">
      <c r="A12" s="263">
        <v>7</v>
      </c>
      <c r="B12" s="525">
        <v>39370</v>
      </c>
      <c r="C12" s="390"/>
      <c r="D12" s="475">
        <v>174984449067</v>
      </c>
      <c r="E12" s="281"/>
    </row>
    <row r="13" spans="1:5" ht="24.75" customHeight="1">
      <c r="A13" s="263">
        <v>8</v>
      </c>
      <c r="B13" s="525">
        <v>39392</v>
      </c>
      <c r="C13" s="390"/>
      <c r="D13" s="475">
        <v>170352755573</v>
      </c>
      <c r="E13" s="281"/>
    </row>
    <row r="14" spans="1:5" ht="24.75" customHeight="1">
      <c r="A14" s="263">
        <v>9</v>
      </c>
      <c r="B14" s="525">
        <v>39373</v>
      </c>
      <c r="C14" s="390"/>
      <c r="D14" s="475">
        <v>169121203305</v>
      </c>
      <c r="E14" s="281"/>
    </row>
    <row r="15" spans="1:5" ht="24.75" customHeight="1">
      <c r="A15" s="264">
        <v>10</v>
      </c>
      <c r="B15" s="525">
        <v>39380</v>
      </c>
      <c r="C15" s="391"/>
      <c r="D15" s="475">
        <v>165926117174</v>
      </c>
      <c r="E15" s="278"/>
    </row>
    <row r="16" spans="2:4" ht="16.5">
      <c r="B16" s="392"/>
      <c r="C16" s="393"/>
      <c r="D16" s="392"/>
    </row>
    <row r="17" spans="1:3" ht="16.5">
      <c r="A17" s="4"/>
      <c r="B17" s="394"/>
      <c r="C17" s="395"/>
    </row>
  </sheetData>
  <mergeCells count="3">
    <mergeCell ref="B5:C5"/>
    <mergeCell ref="D5:E5"/>
    <mergeCell ref="A1:E1"/>
  </mergeCells>
  <printOptions/>
  <pageMargins left="0.75" right="0.75" top="1" bottom="1" header="0.5" footer="0.1"/>
  <pageSetup firstPageNumber="13" useFirstPageNumber="1" horizontalDpi="600" verticalDpi="600" orientation="landscape" paperSize="9" r:id="rId1"/>
  <headerFooter alignWithMargins="0">
    <oddFooter>&amp;R&amp;10頁 &amp;P</oddFooter>
  </headerFooter>
</worksheet>
</file>

<file path=xl/worksheets/sheet15.xml><?xml version="1.0" encoding="utf-8"?>
<worksheet xmlns="http://schemas.openxmlformats.org/spreadsheetml/2006/main" xmlns:r="http://schemas.openxmlformats.org/officeDocument/2006/relationships">
  <dimension ref="A1:L31"/>
  <sheetViews>
    <sheetView workbookViewId="0" topLeftCell="A1">
      <selection activeCell="H3" sqref="H3"/>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2" t="s">
        <v>445</v>
      </c>
      <c r="B1" s="62"/>
      <c r="C1" s="1"/>
      <c r="D1" s="1"/>
      <c r="E1" s="1"/>
    </row>
    <row r="2" spans="1:5" ht="19.5">
      <c r="A2" s="364"/>
      <c r="B2" s="63"/>
      <c r="C2" s="1"/>
      <c r="D2" s="1"/>
      <c r="E2" s="1"/>
    </row>
    <row r="3" spans="1:5" ht="18.75">
      <c r="A3" s="62"/>
      <c r="B3" s="62"/>
      <c r="C3" s="1"/>
      <c r="D3" s="1"/>
      <c r="E3" s="1"/>
    </row>
    <row r="4" spans="1:5" ht="16.5">
      <c r="A4" s="186" t="s">
        <v>78</v>
      </c>
      <c r="B4" s="186"/>
      <c r="C4" s="8"/>
      <c r="D4" s="8"/>
      <c r="E4" s="8"/>
    </row>
    <row r="5" spans="1:5" ht="27" customHeight="1">
      <c r="A5" s="316" t="s">
        <v>12</v>
      </c>
      <c r="B5" s="317"/>
      <c r="C5" s="318" t="s">
        <v>11</v>
      </c>
      <c r="D5" s="733" t="s">
        <v>6</v>
      </c>
      <c r="E5" s="734"/>
    </row>
    <row r="6" spans="1:7" ht="16.5">
      <c r="A6" s="263">
        <v>1</v>
      </c>
      <c r="B6" s="272"/>
      <c r="C6" s="419" t="s">
        <v>20</v>
      </c>
      <c r="D6" s="501">
        <v>541874.2384219075</v>
      </c>
      <c r="E6" s="279"/>
      <c r="G6" s="419"/>
    </row>
    <row r="7" spans="1:7" ht="16.5">
      <c r="A7" s="263">
        <v>2</v>
      </c>
      <c r="B7" s="272"/>
      <c r="C7" s="419" t="s">
        <v>18</v>
      </c>
      <c r="D7" s="502">
        <v>409598.06405691296</v>
      </c>
      <c r="E7" s="281"/>
      <c r="G7" s="419"/>
    </row>
    <row r="8" spans="1:7" ht="16.5">
      <c r="A8" s="263">
        <v>3</v>
      </c>
      <c r="B8" s="272"/>
      <c r="C8" t="s">
        <v>118</v>
      </c>
      <c r="D8" s="502">
        <v>348006.2151364051</v>
      </c>
      <c r="E8" s="279"/>
      <c r="G8" s="419"/>
    </row>
    <row r="9" spans="1:7" ht="16.5">
      <c r="A9" s="263">
        <v>4</v>
      </c>
      <c r="B9" s="272"/>
      <c r="C9" s="419" t="s">
        <v>109</v>
      </c>
      <c r="D9" s="502">
        <v>117216.03316225896</v>
      </c>
      <c r="E9" s="279"/>
      <c r="G9" s="419"/>
    </row>
    <row r="10" spans="1:7" ht="16.5">
      <c r="A10" s="263">
        <v>5</v>
      </c>
      <c r="B10" s="272"/>
      <c r="C10" s="419" t="s">
        <v>178</v>
      </c>
      <c r="D10" s="502">
        <v>68729.77666544955</v>
      </c>
      <c r="E10" s="279"/>
      <c r="G10" s="419"/>
    </row>
    <row r="11" spans="1:7" ht="16.5">
      <c r="A11" s="263">
        <v>6</v>
      </c>
      <c r="B11" s="272"/>
      <c r="C11" s="419" t="s">
        <v>110</v>
      </c>
      <c r="D11" s="502">
        <v>59248.50078170523</v>
      </c>
      <c r="E11" s="281"/>
      <c r="G11" s="198"/>
    </row>
    <row r="12" spans="1:7" ht="16.5">
      <c r="A12" s="263">
        <v>7</v>
      </c>
      <c r="B12" s="272"/>
      <c r="C12" s="419" t="s">
        <v>17</v>
      </c>
      <c r="D12" s="502">
        <v>47172.07323490604</v>
      </c>
      <c r="E12" s="281"/>
      <c r="G12" s="419"/>
    </row>
    <row r="13" spans="1:7" ht="16.5">
      <c r="A13" s="263">
        <v>8</v>
      </c>
      <c r="B13" s="272"/>
      <c r="C13" s="439" t="s">
        <v>111</v>
      </c>
      <c r="D13" s="502">
        <v>17973.8</v>
      </c>
      <c r="E13" s="279"/>
      <c r="G13" s="198"/>
    </row>
    <row r="14" spans="1:7" ht="16.5">
      <c r="A14" s="263">
        <v>9</v>
      </c>
      <c r="B14" s="272"/>
      <c r="C14" s="439" t="s">
        <v>38</v>
      </c>
      <c r="D14" s="502">
        <v>15809.1</v>
      </c>
      <c r="E14" s="509" t="s">
        <v>89</v>
      </c>
      <c r="G14" s="419"/>
    </row>
    <row r="15" spans="1:7" ht="16.5">
      <c r="A15" s="264">
        <v>10</v>
      </c>
      <c r="B15" s="271"/>
      <c r="C15" s="420" t="s">
        <v>112</v>
      </c>
      <c r="D15" s="681">
        <v>6978.8</v>
      </c>
      <c r="E15" s="280"/>
      <c r="F15" s="9"/>
      <c r="G15" s="419"/>
    </row>
    <row r="16" spans="1:7" ht="16.5">
      <c r="A16" s="130"/>
      <c r="B16" s="130"/>
      <c r="C16" s="190"/>
      <c r="D16" s="191"/>
      <c r="E16" s="2"/>
      <c r="G16" s="198"/>
    </row>
    <row r="17" spans="1:7" ht="16.5">
      <c r="A17" s="9" t="s">
        <v>446</v>
      </c>
      <c r="B17" s="187"/>
      <c r="C17" s="9"/>
      <c r="D17" s="9"/>
      <c r="E17" s="4"/>
      <c r="G17" s="198"/>
    </row>
    <row r="18" spans="1:5" ht="9" customHeight="1">
      <c r="A18" s="187"/>
      <c r="B18" s="187"/>
      <c r="C18" s="9"/>
      <c r="D18" s="9"/>
      <c r="E18" s="4"/>
    </row>
    <row r="19" spans="1:5" ht="16.5">
      <c r="A19" s="9" t="s">
        <v>113</v>
      </c>
      <c r="B19" s="187"/>
      <c r="C19" s="9"/>
      <c r="D19" s="9"/>
      <c r="E19" s="4"/>
    </row>
    <row r="20" spans="1:5" ht="9" customHeight="1">
      <c r="A20" s="9"/>
      <c r="B20" s="187"/>
      <c r="C20" s="9"/>
      <c r="D20" s="9"/>
      <c r="E20" s="4"/>
    </row>
    <row r="21" spans="1:5" ht="16.5">
      <c r="A21" s="9" t="s">
        <v>269</v>
      </c>
      <c r="B21" s="4"/>
      <c r="C21" s="4"/>
      <c r="D21" s="9"/>
      <c r="E21" s="4"/>
    </row>
    <row r="22" spans="1:5" ht="9" customHeight="1">
      <c r="A22" s="447"/>
      <c r="B22" s="4"/>
      <c r="C22" s="4"/>
      <c r="D22" s="9"/>
      <c r="E22" s="4"/>
    </row>
    <row r="23" spans="1:5" ht="16.5">
      <c r="A23" s="9" t="s">
        <v>402</v>
      </c>
      <c r="B23" s="9"/>
      <c r="C23" s="9"/>
      <c r="D23" s="1"/>
      <c r="E23" s="4"/>
    </row>
    <row r="24" ht="16.5">
      <c r="E24" s="9"/>
    </row>
    <row r="25" ht="16.5">
      <c r="E25" s="9"/>
    </row>
    <row r="26" ht="16.5">
      <c r="E26" s="9"/>
    </row>
    <row r="31" ht="16.5">
      <c r="L31" s="127"/>
    </row>
  </sheetData>
  <mergeCells count="1">
    <mergeCell ref="D5:E5"/>
  </mergeCells>
  <printOptions/>
  <pageMargins left="0.748031496062992" right="0" top="0.984251968503937" bottom="0.196850393700787" header="0.511811023622047" footer="0.1"/>
  <pageSetup firstPageNumber="14" useFirstPageNumber="1" horizontalDpi="600" verticalDpi="600" orientation="landscape" paperSize="9" r:id="rId1"/>
  <headerFooter alignWithMargins="0">
    <oddFooter>&amp;R&amp;10頁 &amp;P</oddFooter>
  </headerFooter>
</worksheet>
</file>

<file path=xl/worksheets/sheet16.xml><?xml version="1.0" encoding="utf-8"?>
<worksheet xmlns="http://schemas.openxmlformats.org/spreadsheetml/2006/main" xmlns:r="http://schemas.openxmlformats.org/officeDocument/2006/relationships">
  <dimension ref="A1:E31"/>
  <sheetViews>
    <sheetView workbookViewId="0" topLeftCell="A1">
      <selection activeCell="A17" sqref="A17"/>
    </sheetView>
  </sheetViews>
  <sheetFormatPr defaultColWidth="9.00390625" defaultRowHeight="16.5"/>
  <cols>
    <col min="1" max="1" width="26.125" style="12" customWidth="1"/>
    <col min="2" max="2" width="37.875" style="12" customWidth="1"/>
    <col min="3" max="3" width="56.875" style="12" customWidth="1"/>
    <col min="4" max="4" width="1.875" style="12" customWidth="1"/>
    <col min="5" max="5" width="7.75390625" style="12" customWidth="1"/>
    <col min="6" max="16384" width="9.00390625" style="12" customWidth="1"/>
  </cols>
  <sheetData>
    <row r="1" ht="25.5">
      <c r="A1" s="178" t="s">
        <v>37</v>
      </c>
    </row>
    <row r="3" ht="20.25">
      <c r="A3" s="14"/>
    </row>
    <row r="4" spans="1:3" s="131" customFormat="1" ht="18.75">
      <c r="A4" s="274" t="s">
        <v>104</v>
      </c>
      <c r="B4" s="179"/>
      <c r="C4" s="179"/>
    </row>
    <row r="5" spans="1:3" s="131" customFormat="1" ht="18.75">
      <c r="A5" s="179"/>
      <c r="B5" s="179"/>
      <c r="C5" s="179"/>
    </row>
    <row r="6" spans="1:3" s="131" customFormat="1" ht="18.75">
      <c r="A6" s="179"/>
      <c r="B6" s="179"/>
      <c r="C6" s="179"/>
    </row>
    <row r="7" s="179" customFormat="1" ht="19.5" customHeight="1">
      <c r="A7" s="275" t="s">
        <v>105</v>
      </c>
    </row>
    <row r="8" s="179" customFormat="1" ht="16.5"/>
    <row r="9" spans="1:3" s="179" customFormat="1" ht="21.75" customHeight="1">
      <c r="A9" s="697" t="s">
        <v>106</v>
      </c>
      <c r="B9" s="698"/>
      <c r="C9" s="698"/>
    </row>
    <row r="10" spans="1:4" s="179" customFormat="1" ht="16.5">
      <c r="A10" s="180"/>
      <c r="D10" s="181"/>
    </row>
    <row r="11" spans="1:4" s="179" customFormat="1" ht="16.5">
      <c r="A11" s="180"/>
      <c r="D11" s="181"/>
    </row>
    <row r="12" spans="1:5" s="179" customFormat="1" ht="18" customHeight="1">
      <c r="A12" s="274" t="s">
        <v>127</v>
      </c>
      <c r="B12" s="276"/>
      <c r="C12" s="276"/>
      <c r="D12" s="180"/>
      <c r="E12" s="180"/>
    </row>
    <row r="13" spans="1:5" s="179" customFormat="1" ht="12" customHeight="1">
      <c r="A13" s="180"/>
      <c r="B13" s="182"/>
      <c r="D13" s="182"/>
      <c r="E13" s="182"/>
    </row>
    <row r="14" spans="1:3" s="183" customFormat="1" ht="20.25" customHeight="1">
      <c r="A14" s="699" t="s">
        <v>107</v>
      </c>
      <c r="B14" s="700"/>
      <c r="C14" s="700"/>
    </row>
    <row r="15" s="179" customFormat="1" ht="16.5">
      <c r="A15" s="180"/>
    </row>
    <row r="16" s="179" customFormat="1" ht="16.5">
      <c r="A16" s="180"/>
    </row>
    <row r="17" spans="1:3" s="179" customFormat="1" ht="18" customHeight="1">
      <c r="A17" s="411" t="s">
        <v>160</v>
      </c>
      <c r="B17" s="277"/>
      <c r="C17" s="277"/>
    </row>
    <row r="18" spans="1:3" s="179" customFormat="1" ht="11.25" customHeight="1">
      <c r="A18" s="277"/>
      <c r="B18" s="277"/>
      <c r="C18" s="277"/>
    </row>
    <row r="19" spans="1:3" s="179" customFormat="1" ht="21" customHeight="1">
      <c r="A19" s="700" t="s">
        <v>161</v>
      </c>
      <c r="B19" s="700"/>
      <c r="C19" s="700"/>
    </row>
    <row r="20" spans="1:5" s="126" customFormat="1" ht="36.75" customHeight="1">
      <c r="A20" s="408"/>
      <c r="B20" s="179"/>
      <c r="C20" s="179"/>
      <c r="D20" s="2"/>
      <c r="E20" s="2"/>
    </row>
    <row r="21" spans="1:5" s="126" customFormat="1" ht="15.75">
      <c r="A21" s="130"/>
      <c r="B21" s="12"/>
      <c r="D21" s="2"/>
      <c r="E21" s="2"/>
    </row>
    <row r="22" spans="1:5" s="126" customFormat="1" ht="15.75">
      <c r="A22" s="130"/>
      <c r="B22" s="12"/>
      <c r="C22" s="12"/>
      <c r="D22" s="6"/>
      <c r="E22" s="6"/>
    </row>
    <row r="23" spans="1:5" s="126" customFormat="1" ht="15.75">
      <c r="A23" s="130"/>
      <c r="B23" s="12"/>
      <c r="C23" s="12"/>
      <c r="D23" s="2"/>
      <c r="E23" s="2"/>
    </row>
    <row r="24" spans="1:5" s="126" customFormat="1" ht="15.75">
      <c r="A24" s="130"/>
      <c r="B24" s="12"/>
      <c r="C24" s="12"/>
      <c r="D24" s="6"/>
      <c r="E24" s="6"/>
    </row>
    <row r="25" spans="1:4" s="126" customFormat="1" ht="15.75">
      <c r="A25" s="12"/>
      <c r="B25" s="2"/>
      <c r="C25" s="2"/>
      <c r="D25" s="2"/>
    </row>
    <row r="26" spans="1:5" s="126" customFormat="1" ht="15.75">
      <c r="A26" s="12"/>
      <c r="B26" s="2"/>
      <c r="C26" s="2"/>
      <c r="D26" s="2"/>
      <c r="E26" s="2"/>
    </row>
    <row r="27" spans="1:5" s="126" customFormat="1" ht="15.75">
      <c r="A27" s="12"/>
      <c r="B27" s="2"/>
      <c r="C27" s="2"/>
      <c r="D27" s="6"/>
      <c r="E27" s="6"/>
    </row>
    <row r="28" s="126" customFormat="1" ht="12.75"/>
    <row r="29" s="126" customFormat="1" ht="12.75"/>
    <row r="30" s="126" customFormat="1" ht="12.75"/>
    <row r="31" s="126" customFormat="1" ht="12.75">
      <c r="E31" s="273"/>
    </row>
  </sheetData>
  <mergeCells count="3">
    <mergeCell ref="A9:C9"/>
    <mergeCell ref="A14:C14"/>
    <mergeCell ref="A19:C19"/>
  </mergeCells>
  <printOptions/>
  <pageMargins left="1.14173228346457" right="0" top="0.78740157480315" bottom="0.196850393700787" header="0.511811023622047" footer="0.1"/>
  <pageSetup firstPageNumber="15" useFirstPageNumber="1" horizontalDpi="300" verticalDpi="300" orientation="landscape" paperSize="9" r:id="rId1"/>
  <headerFooter alignWithMargins="0">
    <oddFooter>&amp;R&amp;10頁 &amp;P</oddFooter>
  </headerFooter>
</worksheet>
</file>

<file path=xl/worksheets/sheet17.xml><?xml version="1.0" encoding="utf-8"?>
<worksheet xmlns="http://schemas.openxmlformats.org/spreadsheetml/2006/main" xmlns:r="http://schemas.openxmlformats.org/officeDocument/2006/relationships">
  <dimension ref="A1:AM37"/>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28" t="s">
        <v>49</v>
      </c>
    </row>
    <row r="3" ht="19.5" customHeight="1">
      <c r="A3" s="62"/>
    </row>
    <row r="4" ht="19.5" customHeight="1">
      <c r="A4" s="123" t="s">
        <v>25</v>
      </c>
    </row>
    <row r="5" ht="19.5" customHeight="1">
      <c r="A5" s="62"/>
    </row>
    <row r="6" spans="1:6" ht="19.5" customHeight="1">
      <c r="A6" s="62"/>
      <c r="C6" s="701" t="s">
        <v>158</v>
      </c>
      <c r="D6" s="701"/>
      <c r="E6" s="701"/>
      <c r="F6" s="701"/>
    </row>
    <row r="7" spans="1:9" ht="18.75">
      <c r="A7" s="62"/>
      <c r="C7" s="377" t="s">
        <v>398</v>
      </c>
      <c r="D7" s="196"/>
      <c r="E7" s="8"/>
      <c r="F7" s="378" t="s">
        <v>232</v>
      </c>
      <c r="G7" s="8"/>
      <c r="H7" s="8"/>
      <c r="I7" s="137" t="s">
        <v>50</v>
      </c>
    </row>
    <row r="8" spans="1:9" ht="16.5">
      <c r="A8" s="136" t="s">
        <v>26</v>
      </c>
      <c r="B8" s="12"/>
      <c r="C8" s="209">
        <v>439</v>
      </c>
      <c r="D8" s="134"/>
      <c r="E8" s="352">
        <v>0.35</v>
      </c>
      <c r="F8" s="213">
        <v>367</v>
      </c>
      <c r="G8" s="213"/>
      <c r="H8" s="404" t="s">
        <v>426</v>
      </c>
      <c r="I8" s="405">
        <f>(C8-F8)/F8*100</f>
        <v>19.618528610354225</v>
      </c>
    </row>
    <row r="9" spans="2:9" ht="15.75">
      <c r="B9" s="12"/>
      <c r="C9" s="212"/>
      <c r="D9" s="64"/>
      <c r="E9" s="212"/>
      <c r="F9" s="212"/>
      <c r="G9" s="212"/>
      <c r="H9" s="212"/>
      <c r="I9" s="212"/>
    </row>
    <row r="10" spans="1:9" ht="18.75">
      <c r="A10" s="136" t="s">
        <v>60</v>
      </c>
      <c r="B10" s="132"/>
      <c r="C10" s="209">
        <v>55</v>
      </c>
      <c r="D10" s="689" t="s">
        <v>93</v>
      </c>
      <c r="E10" s="352">
        <v>0.65</v>
      </c>
      <c r="F10" s="213">
        <v>39</v>
      </c>
      <c r="G10" s="688" t="s">
        <v>90</v>
      </c>
      <c r="H10" s="356" t="s">
        <v>427</v>
      </c>
      <c r="I10" s="405">
        <f>(C10-F10)/F10*100</f>
        <v>41.02564102564102</v>
      </c>
    </row>
    <row r="11" spans="2:9" ht="15.75">
      <c r="B11" s="132"/>
      <c r="C11" s="209"/>
      <c r="D11" s="134"/>
      <c r="E11" s="209"/>
      <c r="F11" s="213"/>
      <c r="G11" s="213"/>
      <c r="H11" s="213"/>
      <c r="I11" s="406"/>
    </row>
    <row r="12" spans="1:9" ht="16.5">
      <c r="A12" s="136" t="s">
        <v>72</v>
      </c>
      <c r="B12" s="12"/>
      <c r="C12" s="359">
        <v>120490.1</v>
      </c>
      <c r="D12" s="209"/>
      <c r="E12" s="354" t="s">
        <v>233</v>
      </c>
      <c r="F12" s="365">
        <v>67144.6</v>
      </c>
      <c r="G12" s="476"/>
      <c r="H12" s="357" t="s">
        <v>428</v>
      </c>
      <c r="I12" s="405">
        <f>(C12-F12)/F12*100</f>
        <v>79.44868239590376</v>
      </c>
    </row>
    <row r="13" spans="1:9" ht="16.5">
      <c r="A13" s="136"/>
      <c r="B13" s="12"/>
      <c r="C13" s="209"/>
      <c r="D13" s="209"/>
      <c r="E13" s="210"/>
      <c r="F13" s="211"/>
      <c r="I13" s="135"/>
    </row>
    <row r="14" spans="2:9" ht="15.75">
      <c r="B14" s="12"/>
      <c r="F14" s="211"/>
      <c r="I14" s="135"/>
    </row>
    <row r="15" spans="1:6" ht="16.5" customHeight="1">
      <c r="A15" s="133"/>
      <c r="B15" s="12"/>
      <c r="C15" s="702" t="s">
        <v>152</v>
      </c>
      <c r="D15" s="702"/>
      <c r="E15" s="702"/>
      <c r="F15" s="702"/>
    </row>
    <row r="16" spans="1:9" ht="16.5">
      <c r="A16" s="12"/>
      <c r="B16" s="12"/>
      <c r="C16" s="377" t="s">
        <v>398</v>
      </c>
      <c r="D16" s="196"/>
      <c r="E16" s="8"/>
      <c r="F16" s="378" t="s">
        <v>232</v>
      </c>
      <c r="G16" s="8"/>
      <c r="H16" s="8"/>
      <c r="I16" s="195" t="s">
        <v>47</v>
      </c>
    </row>
    <row r="17" spans="1:6" ht="15.75">
      <c r="A17" s="12"/>
      <c r="B17" s="12"/>
      <c r="C17" s="209"/>
      <c r="D17" s="209"/>
      <c r="E17" s="212"/>
      <c r="F17" s="212"/>
    </row>
    <row r="18" spans="1:39" s="138" customFormat="1" ht="16.5">
      <c r="A18" s="136" t="s">
        <v>74</v>
      </c>
      <c r="B18" s="132"/>
      <c r="C18" s="359">
        <v>46948.802545</v>
      </c>
      <c r="D18" s="477"/>
      <c r="E18" s="358" t="s">
        <v>442</v>
      </c>
      <c r="F18" s="365">
        <v>15705.893454396763</v>
      </c>
      <c r="G18" s="476"/>
      <c r="H18" s="356" t="s">
        <v>234</v>
      </c>
      <c r="I18" s="405">
        <f>(C18-F18)/F18*100</f>
        <v>198.92474873409373</v>
      </c>
      <c r="J18" s="3"/>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39" s="138" customFormat="1" ht="16.5">
      <c r="A19" s="136"/>
      <c r="B19" s="132"/>
      <c r="C19" s="209"/>
      <c r="D19" s="209"/>
      <c r="E19" s="353"/>
      <c r="F19" s="213"/>
      <c r="G19" s="132"/>
      <c r="H19" s="356"/>
      <c r="I19" s="360"/>
      <c r="J19" s="3"/>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39" s="138" customFormat="1" ht="16.5">
      <c r="A20" s="142" t="s">
        <v>114</v>
      </c>
      <c r="B20" s="132"/>
      <c r="C20" s="355">
        <v>3621</v>
      </c>
      <c r="D20" s="334" t="s">
        <v>89</v>
      </c>
      <c r="E20" s="358" t="s">
        <v>284</v>
      </c>
      <c r="F20" s="211">
        <v>3849</v>
      </c>
      <c r="G20" s="132"/>
      <c r="H20" s="407" t="s">
        <v>429</v>
      </c>
      <c r="I20" s="405">
        <f>(C20-F20)/F20*100</f>
        <v>-5.9236165237724085</v>
      </c>
      <c r="J20" s="3"/>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row>
    <row r="21" spans="2:10" s="138" customFormat="1" ht="15.75">
      <c r="B21" s="132"/>
      <c r="C21" s="209"/>
      <c r="D21" s="478"/>
      <c r="E21" s="212"/>
      <c r="F21" s="213"/>
      <c r="G21" s="70"/>
      <c r="H21" s="212"/>
      <c r="I21" s="361"/>
      <c r="J21" s="139"/>
    </row>
    <row r="22" spans="1:10" s="138" customFormat="1" ht="15.75">
      <c r="A22" s="69" t="s">
        <v>115</v>
      </c>
      <c r="B22" s="132"/>
      <c r="C22" s="355">
        <v>2474</v>
      </c>
      <c r="D22" s="334" t="s">
        <v>89</v>
      </c>
      <c r="E22" s="358" t="s">
        <v>235</v>
      </c>
      <c r="F22" s="211">
        <v>3042</v>
      </c>
      <c r="G22" s="69"/>
      <c r="H22" s="356" t="s">
        <v>142</v>
      </c>
      <c r="I22" s="405">
        <f>(C22-F22)/F22*100</f>
        <v>-18.671926364234057</v>
      </c>
      <c r="J22" s="140"/>
    </row>
    <row r="23" spans="2:36" s="138" customFormat="1" ht="15.75">
      <c r="B23" s="3"/>
      <c r="C23" s="209"/>
      <c r="D23" s="478"/>
      <c r="E23" s="209" t="s">
        <v>411</v>
      </c>
      <c r="F23" s="213"/>
      <c r="G23" s="132"/>
      <c r="H23" s="213"/>
      <c r="I23" s="362"/>
      <c r="J23" s="3"/>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row>
    <row r="24" spans="1:10" s="9" customFormat="1" ht="15.75">
      <c r="A24" s="69" t="s">
        <v>120</v>
      </c>
      <c r="B24" s="4"/>
      <c r="C24" s="355">
        <v>1147</v>
      </c>
      <c r="D24" s="334" t="s">
        <v>89</v>
      </c>
      <c r="E24" s="358" t="s">
        <v>285</v>
      </c>
      <c r="F24" s="213">
        <v>806</v>
      </c>
      <c r="G24" s="1"/>
      <c r="H24" s="357" t="s">
        <v>236</v>
      </c>
      <c r="I24" s="405">
        <f>(C24-F24)/F24*100</f>
        <v>42.30769230769231</v>
      </c>
      <c r="J24" s="4"/>
    </row>
    <row r="25" spans="1:10" s="9" customFormat="1" ht="16.5">
      <c r="A25" s="142"/>
      <c r="B25" s="4"/>
      <c r="C25" s="209"/>
      <c r="D25" s="209"/>
      <c r="E25" s="354"/>
      <c r="F25" s="209"/>
      <c r="G25" s="1"/>
      <c r="H25" s="357"/>
      <c r="I25" s="1"/>
      <c r="J25" s="4"/>
    </row>
    <row r="26" spans="1:10" s="9" customFormat="1" ht="16.5">
      <c r="A26" s="69" t="s">
        <v>128</v>
      </c>
      <c r="B26" s="4"/>
      <c r="C26" s="355">
        <v>18495</v>
      </c>
      <c r="D26" s="209"/>
      <c r="E26" s="358" t="s">
        <v>412</v>
      </c>
      <c r="F26" s="211">
        <v>14874</v>
      </c>
      <c r="G26" s="1"/>
      <c r="H26" s="357" t="s">
        <v>141</v>
      </c>
      <c r="I26" s="405"/>
      <c r="J26" s="4"/>
    </row>
    <row r="27" spans="2:10" s="9" customFormat="1" ht="15.75">
      <c r="B27" s="4"/>
      <c r="C27" s="209"/>
      <c r="D27" s="209"/>
      <c r="E27" s="212"/>
      <c r="F27" s="213"/>
      <c r="G27" s="7"/>
      <c r="H27" s="7"/>
      <c r="I27" s="7"/>
      <c r="J27" s="7"/>
    </row>
    <row r="28" s="9" customFormat="1" ht="12.75"/>
    <row r="29" s="9" customFormat="1" ht="14.25">
      <c r="A29" s="187" t="s">
        <v>129</v>
      </c>
    </row>
    <row r="30" s="9" customFormat="1" ht="5.25" customHeight="1">
      <c r="A30" s="187"/>
    </row>
    <row r="31" s="9" customFormat="1" ht="12.75">
      <c r="A31" s="9" t="s">
        <v>255</v>
      </c>
    </row>
    <row r="32" spans="7:8" s="9" customFormat="1" ht="5.25" customHeight="1">
      <c r="G32" s="127"/>
      <c r="H32" s="127"/>
    </row>
    <row r="33" s="9" customFormat="1" ht="15.75">
      <c r="A33" s="208" t="s">
        <v>440</v>
      </c>
    </row>
    <row r="34" s="9" customFormat="1" ht="5.25" customHeight="1">
      <c r="A34" s="187"/>
    </row>
    <row r="35" spans="1:12" ht="16.5">
      <c r="A35" s="208" t="s">
        <v>441</v>
      </c>
      <c r="L35" s="127"/>
    </row>
    <row r="36" spans="1:12" ht="5.25" customHeight="1">
      <c r="A36" s="187"/>
      <c r="L36" s="127"/>
    </row>
    <row r="37" ht="15.75">
      <c r="A37" s="334" t="s">
        <v>289</v>
      </c>
    </row>
  </sheetData>
  <mergeCells count="2">
    <mergeCell ref="C6:F6"/>
    <mergeCell ref="C15:F15"/>
  </mergeCells>
  <printOptions/>
  <pageMargins left="1.14173228346457" right="0" top="0.590551181102362" bottom="0.196850393700787" header="0.511811023622047" footer="0.1"/>
  <pageSetup firstPageNumber="16" useFirstPageNumber="1" horizontalDpi="300" verticalDpi="300" orientation="landscape" paperSize="9" r:id="rId1"/>
  <headerFooter alignWithMargins="0">
    <oddFooter>&amp;R&amp;10頁 &amp;P</oddFooter>
  </headerFooter>
</worksheet>
</file>

<file path=xl/worksheets/sheet18.xml><?xml version="1.0" encoding="utf-8"?>
<worksheet xmlns="http://schemas.openxmlformats.org/spreadsheetml/2006/main" xmlns:r="http://schemas.openxmlformats.org/officeDocument/2006/relationships">
  <dimension ref="A1:AL22"/>
  <sheetViews>
    <sheetView workbookViewId="0" topLeftCell="A1">
      <selection activeCell="A1" sqref="A1"/>
    </sheetView>
  </sheetViews>
  <sheetFormatPr defaultColWidth="9.00390625" defaultRowHeight="16.5"/>
  <cols>
    <col min="1" max="1" width="10.00390625" style="1" customWidth="1"/>
    <col min="2" max="2" width="6.625" style="1" customWidth="1"/>
    <col min="3" max="3" width="11.25390625" style="1" customWidth="1"/>
    <col min="4" max="4" width="3.125" style="1" customWidth="1"/>
    <col min="5" max="5" width="13.00390625" style="1" customWidth="1"/>
    <col min="6" max="6" width="5.125" style="1" customWidth="1"/>
    <col min="7" max="7" width="15.50390625" style="1" customWidth="1"/>
    <col min="8" max="8" width="10.00390625" style="1" customWidth="1"/>
    <col min="9" max="9" width="14.25390625" style="1" customWidth="1"/>
    <col min="10" max="10" width="6.50390625" style="1" customWidth="1"/>
    <col min="11" max="11" width="26.375" style="1" customWidth="1"/>
    <col min="12" max="16384" width="9.00390625" style="1" customWidth="1"/>
  </cols>
  <sheetData>
    <row r="1" spans="1:4" s="529" customFormat="1" ht="21">
      <c r="A1" s="128" t="s">
        <v>292</v>
      </c>
      <c r="B1" s="128"/>
      <c r="C1" s="528"/>
      <c r="D1" s="528"/>
    </row>
    <row r="2" spans="1:4" ht="18.75">
      <c r="A2" s="62"/>
      <c r="B2" s="62"/>
      <c r="C2" s="62"/>
      <c r="D2" s="62"/>
    </row>
    <row r="3" spans="1:4" ht="19.5" customHeight="1">
      <c r="A3" s="123" t="s">
        <v>293</v>
      </c>
      <c r="B3" s="123"/>
      <c r="C3" s="62"/>
      <c r="D3" s="62"/>
    </row>
    <row r="4" spans="3:4" ht="18.75">
      <c r="C4" s="62"/>
      <c r="D4" s="62"/>
    </row>
    <row r="5" spans="1:4" ht="18.75">
      <c r="A5" s="62"/>
      <c r="B5" s="62"/>
      <c r="C5" s="62"/>
      <c r="D5" s="62"/>
    </row>
    <row r="6" spans="1:11" ht="15.75">
      <c r="A6" s="530"/>
      <c r="B6" s="530"/>
      <c r="C6" s="8"/>
      <c r="D6" s="8"/>
      <c r="E6" s="8"/>
      <c r="F6" s="8"/>
      <c r="G6" s="8"/>
      <c r="H6" s="8"/>
      <c r="I6" s="8"/>
      <c r="J6" s="8"/>
      <c r="K6" s="8"/>
    </row>
    <row r="7" spans="1:11" s="4" customFormat="1" ht="9.75" customHeight="1">
      <c r="A7" s="531"/>
      <c r="B7" s="532"/>
      <c r="C7" s="533"/>
      <c r="D7" s="534"/>
      <c r="E7" s="533"/>
      <c r="F7" s="534"/>
      <c r="G7" s="535"/>
      <c r="H7" s="536"/>
      <c r="I7" s="537"/>
      <c r="J7" s="534"/>
      <c r="K7" s="538"/>
    </row>
    <row r="8" spans="1:11" s="4" customFormat="1" ht="33">
      <c r="A8" s="711" t="s">
        <v>294</v>
      </c>
      <c r="B8" s="712"/>
      <c r="C8" s="690" t="s">
        <v>307</v>
      </c>
      <c r="D8" s="691"/>
      <c r="E8" s="692" t="s">
        <v>295</v>
      </c>
      <c r="F8" s="693"/>
      <c r="G8" s="703" t="s">
        <v>308</v>
      </c>
      <c r="H8" s="704"/>
      <c r="I8" s="707" t="s">
        <v>296</v>
      </c>
      <c r="J8" s="708"/>
      <c r="K8" s="539" t="s">
        <v>297</v>
      </c>
    </row>
    <row r="9" spans="1:11" s="4" customFormat="1" ht="15" customHeight="1">
      <c r="A9" s="540"/>
      <c r="B9" s="541"/>
      <c r="C9" s="705" t="s">
        <v>309</v>
      </c>
      <c r="D9" s="710"/>
      <c r="E9" s="705" t="s">
        <v>309</v>
      </c>
      <c r="F9" s="710"/>
      <c r="G9" s="705" t="s">
        <v>309</v>
      </c>
      <c r="H9" s="706"/>
      <c r="I9" s="709" t="s">
        <v>309</v>
      </c>
      <c r="J9" s="710"/>
      <c r="K9" s="542"/>
    </row>
    <row r="10" spans="1:11" s="9" customFormat="1" ht="15.75">
      <c r="A10" s="543">
        <v>1997</v>
      </c>
      <c r="B10" s="544"/>
      <c r="C10" s="545">
        <v>486.2</v>
      </c>
      <c r="D10" s="546"/>
      <c r="E10" s="545">
        <v>4729.7</v>
      </c>
      <c r="F10" s="546"/>
      <c r="G10" s="547">
        <v>8.3</v>
      </c>
      <c r="H10" s="548"/>
      <c r="I10" s="549">
        <f>C10+E10+G10</f>
        <v>5224.2</v>
      </c>
      <c r="J10" s="550"/>
      <c r="K10" s="551">
        <v>16.31231321075192</v>
      </c>
    </row>
    <row r="11" spans="1:11" s="9" customFormat="1" ht="15.75">
      <c r="A11" s="543">
        <v>1998</v>
      </c>
      <c r="B11" s="544"/>
      <c r="C11" s="545">
        <v>335.3</v>
      </c>
      <c r="D11" s="546"/>
      <c r="E11" s="545">
        <v>3349.7</v>
      </c>
      <c r="F11" s="546"/>
      <c r="G11" s="547">
        <v>43.1</v>
      </c>
      <c r="H11" s="548"/>
      <c r="I11" s="549">
        <f>C11+E11+G11</f>
        <v>3728.1</v>
      </c>
      <c r="J11" s="550"/>
      <c r="K11" s="551">
        <v>14.006319830684715</v>
      </c>
    </row>
    <row r="12" spans="1:38" s="9" customFormat="1" ht="15.75">
      <c r="A12" s="543">
        <v>1999</v>
      </c>
      <c r="B12" s="544"/>
      <c r="C12" s="545">
        <v>418.9</v>
      </c>
      <c r="D12" s="546"/>
      <c r="E12" s="545">
        <v>9582</v>
      </c>
      <c r="F12" s="546"/>
      <c r="G12" s="547">
        <v>52.1</v>
      </c>
      <c r="H12" s="548"/>
      <c r="I12" s="549">
        <f>C12+E12+G12</f>
        <v>10053</v>
      </c>
      <c r="J12" s="550"/>
      <c r="K12" s="551">
        <v>21.23225191483251</v>
      </c>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row>
    <row r="13" spans="1:11" s="9" customFormat="1" ht="15.75">
      <c r="A13" s="543">
        <v>2000</v>
      </c>
      <c r="B13" s="544"/>
      <c r="C13" s="545">
        <v>861.3</v>
      </c>
      <c r="D13" s="546"/>
      <c r="E13" s="545">
        <v>12043.6</v>
      </c>
      <c r="F13" s="546"/>
      <c r="G13" s="547">
        <v>181.6</v>
      </c>
      <c r="H13" s="548"/>
      <c r="I13" s="549">
        <f>C13+E13+G13</f>
        <v>13086.5</v>
      </c>
      <c r="J13" s="550"/>
      <c r="K13" s="551">
        <v>26.913441960092797</v>
      </c>
    </row>
    <row r="14" spans="1:11" s="9" customFormat="1" ht="15.75">
      <c r="A14" s="543">
        <v>2001</v>
      </c>
      <c r="B14" s="544"/>
      <c r="C14" s="545">
        <v>1017</v>
      </c>
      <c r="D14" s="546"/>
      <c r="E14" s="545">
        <v>9098.7</v>
      </c>
      <c r="F14" s="546"/>
      <c r="G14" s="547">
        <v>376</v>
      </c>
      <c r="H14" s="548"/>
      <c r="I14" s="549">
        <v>10491.7</v>
      </c>
      <c r="J14" s="550"/>
      <c r="K14" s="552">
        <v>26.585950384616062</v>
      </c>
    </row>
    <row r="15" spans="1:11" s="9" customFormat="1" ht="15.75">
      <c r="A15" s="543">
        <v>2002</v>
      </c>
      <c r="B15" s="544"/>
      <c r="C15" s="545">
        <v>1316.4</v>
      </c>
      <c r="D15" s="546"/>
      <c r="E15" s="545">
        <v>8072.4</v>
      </c>
      <c r="F15" s="546"/>
      <c r="G15" s="547">
        <v>432.1</v>
      </c>
      <c r="H15" s="548"/>
      <c r="I15" s="549">
        <f>C15+E15+G15</f>
        <v>9820.9</v>
      </c>
      <c r="J15" s="550"/>
      <c r="K15" s="552">
        <v>27.201999047677027</v>
      </c>
    </row>
    <row r="16" spans="1:11" s="9" customFormat="1" ht="15.75">
      <c r="A16" s="543">
        <v>2003</v>
      </c>
      <c r="B16" s="544"/>
      <c r="C16" s="545">
        <v>4081.8</v>
      </c>
      <c r="D16" s="546"/>
      <c r="E16" s="545">
        <v>11977.7</v>
      </c>
      <c r="F16" s="546"/>
      <c r="G16" s="547">
        <v>737.4</v>
      </c>
      <c r="H16" s="548"/>
      <c r="I16" s="549">
        <f>C16+E16+G16</f>
        <v>16796.9</v>
      </c>
      <c r="J16" s="550"/>
      <c r="K16" s="552">
        <v>30.27642672164618</v>
      </c>
    </row>
    <row r="17" spans="1:11" s="9" customFormat="1" ht="15.75">
      <c r="A17" s="543">
        <v>2004</v>
      </c>
      <c r="B17" s="544"/>
      <c r="C17" s="545">
        <v>4615.3</v>
      </c>
      <c r="D17" s="546"/>
      <c r="E17" s="545">
        <v>14100.8</v>
      </c>
      <c r="F17" s="546"/>
      <c r="G17" s="547">
        <v>1488.4</v>
      </c>
      <c r="H17" s="548"/>
      <c r="I17" s="549">
        <f>C17+E17+G17</f>
        <v>20204.5</v>
      </c>
      <c r="J17" s="550"/>
      <c r="K17" s="552">
        <v>30</v>
      </c>
    </row>
    <row r="18" spans="1:11" s="9" customFormat="1" ht="15.75">
      <c r="A18" s="543">
        <v>2005</v>
      </c>
      <c r="B18" s="544"/>
      <c r="C18" s="553">
        <v>12869.15656035</v>
      </c>
      <c r="D18" s="554"/>
      <c r="E18" s="553">
        <v>17107.96979423</v>
      </c>
      <c r="F18" s="555"/>
      <c r="G18" s="553">
        <v>1943.76524097</v>
      </c>
      <c r="H18" s="556"/>
      <c r="I18" s="557">
        <v>31920.89159555</v>
      </c>
      <c r="J18" s="558"/>
      <c r="K18" s="552">
        <v>39.023394</v>
      </c>
    </row>
    <row r="19" spans="1:11" s="9" customFormat="1" ht="15.75">
      <c r="A19" s="543">
        <v>2006</v>
      </c>
      <c r="B19" s="678"/>
      <c r="C19" s="553">
        <v>33787.40493478</v>
      </c>
      <c r="D19" s="554"/>
      <c r="E19" s="553">
        <v>29523.71362737</v>
      </c>
      <c r="F19" s="555"/>
      <c r="G19" s="553">
        <v>3833.51142398</v>
      </c>
      <c r="H19" s="556"/>
      <c r="I19" s="557">
        <f>C19+E19+G19</f>
        <v>67144.62998613</v>
      </c>
      <c r="J19" s="558"/>
      <c r="K19" s="552">
        <v>50.34196309630835</v>
      </c>
    </row>
    <row r="20" spans="1:35" s="9" customFormat="1" ht="15.75">
      <c r="A20" s="559">
        <v>2007</v>
      </c>
      <c r="B20" s="560"/>
      <c r="C20" s="561">
        <v>50795.2</v>
      </c>
      <c r="D20" s="562"/>
      <c r="E20" s="561">
        <v>55244.4</v>
      </c>
      <c r="F20" s="563"/>
      <c r="G20" s="561">
        <v>14450.6</v>
      </c>
      <c r="H20" s="564"/>
      <c r="I20" s="565">
        <v>120490.1</v>
      </c>
      <c r="J20" s="566"/>
      <c r="K20" s="567">
        <v>58</v>
      </c>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row>
    <row r="21" spans="3:11" s="9" customFormat="1" ht="15.75">
      <c r="C21" s="1"/>
      <c r="D21" s="1"/>
      <c r="E21" s="4"/>
      <c r="F21" s="4"/>
      <c r="G21" s="4"/>
      <c r="H21" s="4"/>
      <c r="I21" s="4"/>
      <c r="J21" s="4"/>
      <c r="K21" s="4"/>
    </row>
    <row r="22" spans="3:11" s="9" customFormat="1" ht="15.75">
      <c r="C22" s="1"/>
      <c r="D22" s="1"/>
      <c r="E22" s="4"/>
      <c r="F22" s="4"/>
      <c r="G22" s="4"/>
      <c r="H22" s="4"/>
      <c r="I22" s="4"/>
      <c r="J22" s="4"/>
      <c r="K22" s="4"/>
    </row>
  </sheetData>
  <mergeCells count="9">
    <mergeCell ref="A8:B8"/>
    <mergeCell ref="C8:D8"/>
    <mergeCell ref="C9:D9"/>
    <mergeCell ref="E8:F8"/>
    <mergeCell ref="E9:F9"/>
    <mergeCell ref="G8:H8"/>
    <mergeCell ref="G9:H9"/>
    <mergeCell ref="I8:J8"/>
    <mergeCell ref="I9:J9"/>
  </mergeCells>
  <printOptions horizontalCentered="1"/>
  <pageMargins left="0" right="0" top="0.590551181102362" bottom="0.196850393700787" header="0.511811023622047" footer="0.1"/>
  <pageSetup firstPageNumber="17" useFirstPageNumber="1" horizontalDpi="300" verticalDpi="300" orientation="landscape" paperSize="9" r:id="rId1"/>
  <headerFooter alignWithMargins="0">
    <oddFooter>&amp;R&amp;10頁 &amp;P</oddFooter>
  </headerFooter>
</worksheet>
</file>

<file path=xl/worksheets/sheet19.xml><?xml version="1.0" encoding="utf-8"?>
<worksheet xmlns="http://schemas.openxmlformats.org/spreadsheetml/2006/main" xmlns:r="http://schemas.openxmlformats.org/officeDocument/2006/relationships">
  <dimension ref="A1:AI22"/>
  <sheetViews>
    <sheetView workbookViewId="0" topLeftCell="A1">
      <selection activeCell="A1" sqref="A1"/>
    </sheetView>
  </sheetViews>
  <sheetFormatPr defaultColWidth="9.00390625" defaultRowHeight="16.5"/>
  <cols>
    <col min="1" max="1" width="10.375" style="1" customWidth="1"/>
    <col min="2" max="2" width="7.875" style="1" customWidth="1"/>
    <col min="3" max="3" width="21.50390625" style="1" customWidth="1"/>
    <col min="4" max="4" width="21.875" style="1" customWidth="1"/>
    <col min="5" max="5" width="20.25390625" style="1" customWidth="1"/>
    <col min="6" max="6" width="22.125" style="1" customWidth="1"/>
    <col min="7" max="7" width="27.50390625" style="1" customWidth="1"/>
    <col min="8" max="16384" width="9.00390625" style="1" customWidth="1"/>
  </cols>
  <sheetData>
    <row r="1" spans="1:2" s="529" customFormat="1" ht="21">
      <c r="A1" s="128" t="s">
        <v>292</v>
      </c>
      <c r="B1" s="128"/>
    </row>
    <row r="2" spans="1:2" ht="18.75">
      <c r="A2" s="62"/>
      <c r="B2" s="62"/>
    </row>
    <row r="3" spans="1:2" ht="19.5" customHeight="1">
      <c r="A3" s="123" t="s">
        <v>298</v>
      </c>
      <c r="B3" s="123"/>
    </row>
    <row r="5" spans="1:2" ht="18.75">
      <c r="A5" s="62"/>
      <c r="B5" s="62"/>
    </row>
    <row r="6" spans="1:4" ht="15.75">
      <c r="A6" s="530"/>
      <c r="B6" s="530"/>
      <c r="C6" s="8"/>
      <c r="D6" s="8"/>
    </row>
    <row r="7" spans="1:7" s="4" customFormat="1" ht="9.75" customHeight="1">
      <c r="A7" s="531"/>
      <c r="B7" s="532"/>
      <c r="C7" s="534"/>
      <c r="D7" s="534"/>
      <c r="E7" s="568"/>
      <c r="F7" s="534"/>
      <c r="G7" s="538"/>
    </row>
    <row r="8" spans="1:7" s="4" customFormat="1" ht="33">
      <c r="A8" s="711" t="s">
        <v>294</v>
      </c>
      <c r="B8" s="712"/>
      <c r="C8" s="569" t="s">
        <v>310</v>
      </c>
      <c r="D8" s="570" t="s">
        <v>299</v>
      </c>
      <c r="E8" s="571" t="s">
        <v>311</v>
      </c>
      <c r="F8" s="527" t="s">
        <v>300</v>
      </c>
      <c r="G8" s="539" t="s">
        <v>301</v>
      </c>
    </row>
    <row r="9" spans="1:7" s="4" customFormat="1" ht="15" customHeight="1">
      <c r="A9" s="540"/>
      <c r="B9" s="541"/>
      <c r="C9" s="490"/>
      <c r="D9" s="572"/>
      <c r="E9" s="573"/>
      <c r="F9" s="574"/>
      <c r="G9" s="575"/>
    </row>
    <row r="10" spans="1:7" s="9" customFormat="1" ht="15.75">
      <c r="A10" s="543">
        <v>1997</v>
      </c>
      <c r="B10" s="544"/>
      <c r="C10" s="544">
        <v>39</v>
      </c>
      <c r="D10" s="544">
        <v>59</v>
      </c>
      <c r="E10" s="576">
        <v>3</v>
      </c>
      <c r="F10" s="577">
        <f aca="true" t="shared" si="0" ref="F10:F16">C10+D10+E10</f>
        <v>101</v>
      </c>
      <c r="G10" s="578">
        <v>15.19756838905775</v>
      </c>
    </row>
    <row r="11" spans="1:7" s="9" customFormat="1" ht="15.75">
      <c r="A11" s="543">
        <v>1998</v>
      </c>
      <c r="B11" s="544"/>
      <c r="C11" s="544">
        <v>41</v>
      </c>
      <c r="D11" s="544">
        <v>63</v>
      </c>
      <c r="E11" s="576">
        <v>8</v>
      </c>
      <c r="F11" s="577">
        <f t="shared" si="0"/>
        <v>112</v>
      </c>
      <c r="G11" s="578">
        <v>16.470588235294116</v>
      </c>
    </row>
    <row r="12" spans="1:35" s="9" customFormat="1" ht="15.75">
      <c r="A12" s="543">
        <v>1999</v>
      </c>
      <c r="B12" s="544"/>
      <c r="C12" s="544">
        <v>44</v>
      </c>
      <c r="D12" s="544">
        <v>68</v>
      </c>
      <c r="E12" s="576">
        <v>12</v>
      </c>
      <c r="F12" s="577">
        <f t="shared" si="0"/>
        <v>124</v>
      </c>
      <c r="G12" s="578">
        <v>17.51412429378531</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row>
    <row r="13" spans="1:7" s="9" customFormat="1" ht="15.75">
      <c r="A13" s="543">
        <v>2000</v>
      </c>
      <c r="B13" s="544"/>
      <c r="C13" s="544">
        <v>50</v>
      </c>
      <c r="D13" s="544">
        <v>69</v>
      </c>
      <c r="E13" s="576">
        <v>23</v>
      </c>
      <c r="F13" s="577">
        <f t="shared" si="0"/>
        <v>142</v>
      </c>
      <c r="G13" s="578">
        <v>17.848101265822784</v>
      </c>
    </row>
    <row r="14" spans="1:7" s="9" customFormat="1" ht="15.75">
      <c r="A14" s="543">
        <v>2001</v>
      </c>
      <c r="B14" s="544"/>
      <c r="C14" s="544">
        <v>58</v>
      </c>
      <c r="D14" s="544">
        <v>69</v>
      </c>
      <c r="E14" s="576">
        <v>41</v>
      </c>
      <c r="F14" s="577">
        <f t="shared" si="0"/>
        <v>168</v>
      </c>
      <c r="G14" s="579">
        <v>18.800461361014996</v>
      </c>
    </row>
    <row r="15" spans="1:7" s="9" customFormat="1" ht="15.75">
      <c r="A15" s="543">
        <v>2002</v>
      </c>
      <c r="B15" s="544"/>
      <c r="C15" s="544">
        <f>54+20</f>
        <v>74</v>
      </c>
      <c r="D15" s="544">
        <v>72</v>
      </c>
      <c r="E15" s="576">
        <v>68</v>
      </c>
      <c r="F15" s="577">
        <f t="shared" si="0"/>
        <v>214</v>
      </c>
      <c r="G15" s="579">
        <v>21.574642126789367</v>
      </c>
    </row>
    <row r="16" spans="1:7" s="9" customFormat="1" ht="15.75">
      <c r="A16" s="543">
        <v>2003</v>
      </c>
      <c r="B16" s="544"/>
      <c r="C16" s="544">
        <f>64+28</f>
        <v>92</v>
      </c>
      <c r="D16" s="544">
        <v>72</v>
      </c>
      <c r="E16" s="576">
        <v>85</v>
      </c>
      <c r="F16" s="577">
        <f t="shared" si="0"/>
        <v>249</v>
      </c>
      <c r="G16" s="579">
        <v>24.011571841851495</v>
      </c>
    </row>
    <row r="17" spans="1:7" s="9" customFormat="1" ht="15.75">
      <c r="A17" s="543">
        <v>2004</v>
      </c>
      <c r="B17" s="544"/>
      <c r="C17" s="544">
        <v>109</v>
      </c>
      <c r="D17" s="580">
        <v>84</v>
      </c>
      <c r="E17" s="576">
        <v>111</v>
      </c>
      <c r="F17" s="577">
        <v>304</v>
      </c>
      <c r="G17" s="552">
        <v>28</v>
      </c>
    </row>
    <row r="18" spans="1:7" s="9" customFormat="1" ht="15.75">
      <c r="A18" s="543">
        <v>2005</v>
      </c>
      <c r="B18" s="544"/>
      <c r="C18" s="581">
        <v>120</v>
      </c>
      <c r="D18" s="581">
        <v>89</v>
      </c>
      <c r="E18" s="582">
        <v>126</v>
      </c>
      <c r="F18" s="583">
        <f>SUM(C18:E18)</f>
        <v>335</v>
      </c>
      <c r="G18" s="552">
        <f>F18/1135*100</f>
        <v>29.515418502202646</v>
      </c>
    </row>
    <row r="19" spans="1:7" s="9" customFormat="1" ht="15.75">
      <c r="A19" s="543">
        <v>2006</v>
      </c>
      <c r="B19" s="678"/>
      <c r="C19" s="581">
        <v>141</v>
      </c>
      <c r="D19" s="581">
        <v>90</v>
      </c>
      <c r="E19" s="582">
        <v>136</v>
      </c>
      <c r="F19" s="583">
        <f>SUM(C19:E19)</f>
        <v>367</v>
      </c>
      <c r="G19" s="552">
        <f>F19/1173*100</f>
        <v>31.287297527706738</v>
      </c>
    </row>
    <row r="20" spans="1:32" s="9" customFormat="1" ht="15.75">
      <c r="A20" s="679">
        <v>2007</v>
      </c>
      <c r="B20" s="680"/>
      <c r="C20" s="584">
        <v>146</v>
      </c>
      <c r="D20" s="584">
        <v>93</v>
      </c>
      <c r="E20" s="585">
        <v>200</v>
      </c>
      <c r="F20" s="586">
        <f>SUM(C20:E20)</f>
        <v>439</v>
      </c>
      <c r="G20" s="567">
        <v>35.37</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3:7" s="9" customFormat="1" ht="15">
      <c r="C21" s="4"/>
      <c r="D21" s="4"/>
      <c r="E21" s="4"/>
      <c r="F21" s="4"/>
      <c r="G21" s="4"/>
    </row>
    <row r="22" spans="3:7" s="9" customFormat="1" ht="15">
      <c r="C22" s="4"/>
      <c r="D22" s="7"/>
      <c r="E22" s="4"/>
      <c r="F22" s="4"/>
      <c r="G22" s="4"/>
    </row>
    <row r="23" s="9" customFormat="1" ht="12.75"/>
    <row r="24" s="9" customFormat="1" ht="12.75"/>
    <row r="25" s="9" customFormat="1" ht="12.75"/>
    <row r="26" s="9" customFormat="1" ht="12.75"/>
  </sheetData>
  <mergeCells count="1">
    <mergeCell ref="A8:B8"/>
  </mergeCells>
  <printOptions horizontalCentered="1"/>
  <pageMargins left="0" right="0" top="0.590551181102362" bottom="0.196850393700787" header="0.511811023622047" footer="0.1"/>
  <pageSetup firstPageNumber="18" useFirstPageNumber="1" horizontalDpi="300" verticalDpi="300" orientation="landscape" paperSize="9" r:id="rId1"/>
  <headerFooter alignWithMargins="0">
    <oddFooter>&amp;R&amp;10頁 &amp;P</oddFooter>
  </headerFooter>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A1" sqref="A1"/>
    </sheetView>
  </sheetViews>
  <sheetFormatPr defaultColWidth="9.00390625" defaultRowHeight="16.5"/>
  <cols>
    <col min="1" max="1" width="3.875" style="56" customWidth="1"/>
    <col min="2" max="2" width="4.75390625" style="56" customWidth="1"/>
    <col min="3" max="3" width="26.50390625" style="56" customWidth="1"/>
    <col min="4" max="4" width="20.25390625" style="56" customWidth="1"/>
    <col min="5" max="5" width="13.375" style="56" customWidth="1"/>
    <col min="6" max="6" width="5.75390625" style="56" customWidth="1"/>
    <col min="7" max="7" width="21.125" style="56" customWidth="1"/>
    <col min="8" max="8" width="11.25390625" style="56" customWidth="1"/>
    <col min="9" max="9" width="6.375" style="56" customWidth="1"/>
    <col min="10" max="10" width="8.00390625" style="56" customWidth="1"/>
    <col min="11" max="11" width="10.50390625" style="56" customWidth="1"/>
    <col min="12" max="12" width="9.25390625" style="56" customWidth="1"/>
    <col min="13" max="13" width="9.625" style="56" customWidth="1"/>
    <col min="14" max="16384" width="8.00390625" style="56" customWidth="1"/>
  </cols>
  <sheetData>
    <row r="1" ht="22.5">
      <c r="A1" s="55" t="s">
        <v>205</v>
      </c>
    </row>
    <row r="2" ht="10.5" customHeight="1"/>
    <row r="3" s="57" customFormat="1" ht="19.5">
      <c r="A3" s="58" t="s">
        <v>121</v>
      </c>
    </row>
    <row r="4" spans="1:9" s="59" customFormat="1" ht="14.25" customHeight="1">
      <c r="A4" s="214"/>
      <c r="B4" s="214"/>
      <c r="C4" s="214"/>
      <c r="D4" s="214"/>
      <c r="E4" s="714"/>
      <c r="F4" s="714"/>
      <c r="G4" s="214"/>
      <c r="H4" s="215"/>
      <c r="I4" s="214"/>
    </row>
    <row r="5" spans="1:11" s="59" customFormat="1" ht="16.5">
      <c r="A5" s="251" t="s">
        <v>148</v>
      </c>
      <c r="B5" s="216"/>
      <c r="C5" s="216"/>
      <c r="D5" s="216"/>
      <c r="E5" s="376" t="s">
        <v>395</v>
      </c>
      <c r="F5" s="376"/>
      <c r="G5" s="216"/>
      <c r="H5" s="371" t="s">
        <v>207</v>
      </c>
      <c r="I5" s="371"/>
      <c r="J5" s="251"/>
      <c r="K5" s="251"/>
    </row>
    <row r="6" spans="1:11" s="59" customFormat="1" ht="19.5">
      <c r="A6" s="240" t="s">
        <v>91</v>
      </c>
      <c r="B6" s="217"/>
      <c r="C6" s="217"/>
      <c r="D6" s="217"/>
      <c r="E6" s="519">
        <v>231970</v>
      </c>
      <c r="F6" s="256" t="s">
        <v>83</v>
      </c>
      <c r="G6" s="250" t="s">
        <v>206</v>
      </c>
      <c r="H6" s="249">
        <v>133399</v>
      </c>
      <c r="I6" s="249" t="s">
        <v>83</v>
      </c>
      <c r="J6" s="217" t="s">
        <v>214</v>
      </c>
      <c r="K6" s="217"/>
    </row>
    <row r="7" spans="1:11" s="59" customFormat="1" ht="6.75" customHeight="1">
      <c r="A7" s="240"/>
      <c r="B7" s="217"/>
      <c r="C7" s="217"/>
      <c r="D7" s="217"/>
      <c r="E7" s="413"/>
      <c r="G7" s="247"/>
      <c r="H7" s="460"/>
      <c r="I7" s="217"/>
      <c r="J7" s="255"/>
      <c r="K7" s="217"/>
    </row>
    <row r="8" spans="1:11" s="59" customFormat="1" ht="17.25">
      <c r="A8" s="240" t="s">
        <v>149</v>
      </c>
      <c r="B8" s="217"/>
      <c r="C8" s="217"/>
      <c r="D8" s="217"/>
      <c r="E8" s="520">
        <v>31638.22</v>
      </c>
      <c r="F8" s="256"/>
      <c r="G8" s="250" t="s">
        <v>206</v>
      </c>
      <c r="H8" s="414">
        <v>20001.91</v>
      </c>
      <c r="I8" s="249"/>
      <c r="J8" s="217" t="s">
        <v>214</v>
      </c>
      <c r="K8" s="217"/>
    </row>
    <row r="9" spans="1:11" s="59" customFormat="1" ht="6.75" customHeight="1">
      <c r="A9" s="240"/>
      <c r="B9" s="217"/>
      <c r="C9" s="217"/>
      <c r="D9" s="217"/>
      <c r="E9" s="459"/>
      <c r="G9" s="247"/>
      <c r="H9" s="460"/>
      <c r="I9" s="217"/>
      <c r="J9" s="255"/>
      <c r="K9" s="217"/>
    </row>
    <row r="10" spans="1:11" s="59" customFormat="1" ht="17.25">
      <c r="A10" s="240" t="s">
        <v>150</v>
      </c>
      <c r="B10" s="217"/>
      <c r="C10" s="217"/>
      <c r="D10" s="217"/>
      <c r="E10" s="413">
        <v>20400.07</v>
      </c>
      <c r="F10" s="256"/>
      <c r="G10" s="250" t="s">
        <v>206</v>
      </c>
      <c r="H10" s="414">
        <v>10363.28</v>
      </c>
      <c r="I10" s="249"/>
      <c r="J10" s="217" t="s">
        <v>214</v>
      </c>
      <c r="K10" s="217"/>
    </row>
    <row r="11" spans="1:11" s="59" customFormat="1" ht="6.75" customHeight="1">
      <c r="A11" s="240"/>
      <c r="B11" s="217"/>
      <c r="C11" s="217"/>
      <c r="D11" s="217"/>
      <c r="E11" s="459"/>
      <c r="G11" s="247"/>
      <c r="H11" s="460"/>
      <c r="I11" s="217"/>
      <c r="J11" s="255"/>
      <c r="K11" s="217"/>
    </row>
    <row r="12" spans="1:11" s="59" customFormat="1" ht="17.25">
      <c r="A12" s="240" t="s">
        <v>151</v>
      </c>
      <c r="B12" s="217"/>
      <c r="C12" s="217"/>
      <c r="D12" s="217"/>
      <c r="E12" s="413">
        <v>38585.09</v>
      </c>
      <c r="F12" s="256"/>
      <c r="G12" s="250" t="s">
        <v>206</v>
      </c>
      <c r="H12" s="414">
        <v>24446.59</v>
      </c>
      <c r="I12" s="249"/>
      <c r="J12" s="217" t="s">
        <v>214</v>
      </c>
      <c r="K12" s="217"/>
    </row>
    <row r="13" spans="1:11" s="59" customFormat="1" ht="17.25">
      <c r="A13" s="240"/>
      <c r="B13" s="217"/>
      <c r="C13" s="217"/>
      <c r="D13" s="217"/>
      <c r="E13" s="246"/>
      <c r="F13" s="256"/>
      <c r="G13" s="250"/>
      <c r="H13" s="243"/>
      <c r="I13" s="249"/>
      <c r="J13" s="217"/>
      <c r="K13" s="217"/>
    </row>
    <row r="14" spans="1:9" s="59" customFormat="1" ht="16.5">
      <c r="A14" s="214"/>
      <c r="B14" s="214"/>
      <c r="C14" s="214"/>
      <c r="D14" s="214"/>
      <c r="E14" s="714"/>
      <c r="F14" s="714"/>
      <c r="G14" s="214"/>
      <c r="H14" s="215"/>
      <c r="I14" s="214"/>
    </row>
    <row r="15" spans="1:11" s="59" customFormat="1" ht="16.5">
      <c r="A15" s="251" t="s">
        <v>148</v>
      </c>
      <c r="B15" s="216"/>
      <c r="C15" s="216"/>
      <c r="D15" s="216"/>
      <c r="E15" s="376" t="s">
        <v>395</v>
      </c>
      <c r="F15" s="376"/>
      <c r="G15" s="216"/>
      <c r="H15" s="371" t="s">
        <v>207</v>
      </c>
      <c r="I15" s="371"/>
      <c r="J15" s="251"/>
      <c r="K15" s="251"/>
    </row>
    <row r="16" spans="1:11" s="59" customFormat="1" ht="14.25" customHeight="1">
      <c r="A16" s="240"/>
      <c r="B16" s="217"/>
      <c r="C16" s="217"/>
      <c r="D16" s="217"/>
      <c r="E16" s="246"/>
      <c r="F16" s="256"/>
      <c r="G16" s="250"/>
      <c r="H16" s="243"/>
      <c r="I16" s="249"/>
      <c r="J16" s="217"/>
      <c r="K16" s="217"/>
    </row>
    <row r="17" spans="1:11" s="59" customFormat="1" ht="17.25">
      <c r="A17" s="240" t="s">
        <v>122</v>
      </c>
      <c r="B17" s="217"/>
      <c r="C17" s="217"/>
      <c r="D17" s="217"/>
      <c r="E17" s="246">
        <v>216655</v>
      </c>
      <c r="F17" s="256" t="s">
        <v>83</v>
      </c>
      <c r="G17" s="217"/>
      <c r="H17" s="249">
        <v>83763</v>
      </c>
      <c r="I17" s="249" t="s">
        <v>83</v>
      </c>
      <c r="J17" s="217" t="s">
        <v>208</v>
      </c>
      <c r="K17" s="217"/>
    </row>
    <row r="18" spans="1:11" s="59" customFormat="1" ht="6.75" customHeight="1">
      <c r="A18" s="240"/>
      <c r="B18" s="217"/>
      <c r="C18" s="217"/>
      <c r="D18" s="217"/>
      <c r="E18" s="218"/>
      <c r="G18" s="247"/>
      <c r="H18" s="217"/>
      <c r="I18" s="217"/>
      <c r="J18" s="255"/>
      <c r="K18" s="217"/>
    </row>
    <row r="19" spans="1:11" s="59" customFormat="1" ht="17.25">
      <c r="A19" s="240" t="s">
        <v>166</v>
      </c>
      <c r="B19" s="217"/>
      <c r="C19" s="217"/>
      <c r="D19" s="217"/>
      <c r="E19" s="246">
        <v>881</v>
      </c>
      <c r="F19" s="256" t="s">
        <v>83</v>
      </c>
      <c r="G19" s="217"/>
      <c r="H19" s="249">
        <v>339</v>
      </c>
      <c r="I19" s="249" t="s">
        <v>83</v>
      </c>
      <c r="J19" s="217" t="s">
        <v>208</v>
      </c>
      <c r="K19" s="217"/>
    </row>
    <row r="20" spans="1:11" s="59" customFormat="1" ht="6.75" customHeight="1">
      <c r="A20" s="240"/>
      <c r="B20" s="217"/>
      <c r="C20" s="217"/>
      <c r="D20" s="217"/>
      <c r="E20" s="218"/>
      <c r="G20" s="247"/>
      <c r="H20" s="217"/>
      <c r="I20" s="217"/>
      <c r="J20" s="255"/>
      <c r="K20" s="217"/>
    </row>
    <row r="21" spans="1:11" s="59" customFormat="1" ht="17.25" customHeight="1">
      <c r="A21" s="240" t="s">
        <v>400</v>
      </c>
      <c r="B21" s="217"/>
      <c r="C21" s="217"/>
      <c r="D21" s="217"/>
      <c r="E21" s="246">
        <v>2105</v>
      </c>
      <c r="F21" s="256" t="s">
        <v>83</v>
      </c>
      <c r="G21" s="250" t="s">
        <v>401</v>
      </c>
      <c r="H21" s="249">
        <v>790</v>
      </c>
      <c r="I21" s="249" t="s">
        <v>83</v>
      </c>
      <c r="J21" s="217" t="s">
        <v>403</v>
      </c>
      <c r="K21" s="217"/>
    </row>
    <row r="22" spans="1:11" s="59" customFormat="1" ht="6.75" customHeight="1">
      <c r="A22" s="240"/>
      <c r="B22" s="217"/>
      <c r="C22" s="217"/>
      <c r="D22" s="217"/>
      <c r="E22" s="218"/>
      <c r="G22" s="247"/>
      <c r="H22" s="217"/>
      <c r="I22" s="217"/>
      <c r="J22" s="255"/>
      <c r="K22" s="217"/>
    </row>
    <row r="23" spans="1:11" s="59" customFormat="1" ht="17.25" customHeight="1">
      <c r="A23" s="240" t="s">
        <v>277</v>
      </c>
      <c r="B23" s="217"/>
      <c r="C23" s="217"/>
      <c r="D23" s="217"/>
      <c r="E23" s="246">
        <v>34873</v>
      </c>
      <c r="F23" s="256" t="s">
        <v>83</v>
      </c>
      <c r="G23" s="250" t="s">
        <v>243</v>
      </c>
      <c r="H23" s="249">
        <v>10821</v>
      </c>
      <c r="I23" s="249" t="s">
        <v>83</v>
      </c>
      <c r="J23" s="217" t="s">
        <v>244</v>
      </c>
      <c r="K23" s="217"/>
    </row>
    <row r="24" spans="1:11" s="59" customFormat="1" ht="6.75" customHeight="1">
      <c r="A24" s="240"/>
      <c r="B24" s="217"/>
      <c r="C24" s="217"/>
      <c r="D24" s="217"/>
      <c r="E24" s="218"/>
      <c r="G24" s="247"/>
      <c r="H24" s="217"/>
      <c r="I24" s="217"/>
      <c r="J24" s="255"/>
      <c r="K24" s="217"/>
    </row>
    <row r="25" spans="1:11" s="59" customFormat="1" ht="17.25">
      <c r="A25" s="219" t="s">
        <v>123</v>
      </c>
      <c r="B25" s="217"/>
      <c r="C25" s="217"/>
      <c r="D25" s="217"/>
      <c r="E25" s="218"/>
      <c r="F25" s="256"/>
      <c r="G25" s="247"/>
      <c r="H25" s="215"/>
      <c r="I25" s="217"/>
      <c r="J25" s="255"/>
      <c r="K25" s="217"/>
    </row>
    <row r="26" spans="1:11" s="59" customFormat="1" ht="6.75" customHeight="1">
      <c r="A26" s="240"/>
      <c r="B26" s="217"/>
      <c r="C26" s="217"/>
      <c r="D26" s="217"/>
      <c r="E26" s="218"/>
      <c r="G26" s="247"/>
      <c r="H26" s="217"/>
      <c r="I26" s="217"/>
      <c r="J26" s="255"/>
      <c r="K26" s="217"/>
    </row>
    <row r="27" spans="1:11" s="59" customFormat="1" ht="16.5">
      <c r="A27" s="219"/>
      <c r="B27" s="219" t="s">
        <v>259</v>
      </c>
      <c r="C27" s="217"/>
      <c r="D27" s="217"/>
      <c r="E27" s="246">
        <v>77725</v>
      </c>
      <c r="F27" s="256" t="s">
        <v>83</v>
      </c>
      <c r="G27" s="247"/>
      <c r="H27" s="249">
        <v>25366</v>
      </c>
      <c r="I27" s="249" t="s">
        <v>83</v>
      </c>
      <c r="J27" s="217" t="s">
        <v>208</v>
      </c>
      <c r="K27" s="217"/>
    </row>
    <row r="28" spans="1:11" s="59" customFormat="1" ht="6.75" customHeight="1">
      <c r="A28" s="240"/>
      <c r="B28" s="217"/>
      <c r="C28" s="217"/>
      <c r="D28" s="217"/>
      <c r="E28" s="218"/>
      <c r="G28" s="247"/>
      <c r="H28" s="217"/>
      <c r="I28" s="217"/>
      <c r="J28" s="255"/>
      <c r="K28" s="217"/>
    </row>
    <row r="29" spans="2:11" s="59" customFormat="1" ht="17.25">
      <c r="B29" s="219" t="s">
        <v>92</v>
      </c>
      <c r="C29" s="220"/>
      <c r="D29" s="220"/>
      <c r="E29" s="246">
        <v>46939</v>
      </c>
      <c r="F29" s="256" t="s">
        <v>83</v>
      </c>
      <c r="G29" s="248"/>
      <c r="H29" s="249">
        <v>17901</v>
      </c>
      <c r="I29" s="249" t="s">
        <v>83</v>
      </c>
      <c r="J29" s="217" t="s">
        <v>208</v>
      </c>
      <c r="K29" s="217"/>
    </row>
    <row r="30" spans="1:11" s="59" customFormat="1" ht="6.75" customHeight="1">
      <c r="A30" s="240"/>
      <c r="B30" s="217"/>
      <c r="C30" s="217"/>
      <c r="D30" s="217"/>
      <c r="E30" s="218"/>
      <c r="G30" s="247"/>
      <c r="H30" s="217"/>
      <c r="I30" s="217"/>
      <c r="J30" s="255"/>
      <c r="K30" s="217"/>
    </row>
    <row r="31" spans="1:11" s="59" customFormat="1" ht="17.25">
      <c r="A31" s="219" t="s">
        <v>250</v>
      </c>
      <c r="B31" s="282"/>
      <c r="C31" s="219"/>
      <c r="D31" s="241"/>
      <c r="E31" s="246">
        <v>5585</v>
      </c>
      <c r="F31" s="256" t="s">
        <v>83</v>
      </c>
      <c r="G31" s="219" t="s">
        <v>90</v>
      </c>
      <c r="H31" s="249">
        <v>5245</v>
      </c>
      <c r="I31" s="249" t="s">
        <v>83</v>
      </c>
      <c r="J31" s="217" t="s">
        <v>208</v>
      </c>
      <c r="K31" s="217"/>
    </row>
    <row r="32" spans="1:11" s="59" customFormat="1" ht="6.75" customHeight="1">
      <c r="A32" s="240"/>
      <c r="B32" s="217"/>
      <c r="C32" s="217"/>
      <c r="D32" s="217"/>
      <c r="E32" s="218"/>
      <c r="G32" s="247"/>
      <c r="H32" s="217"/>
      <c r="I32" s="217"/>
      <c r="J32" s="255"/>
      <c r="K32" s="217"/>
    </row>
    <row r="33" spans="1:11" s="59" customFormat="1" ht="17.25">
      <c r="A33" s="240" t="s">
        <v>73</v>
      </c>
      <c r="B33" s="217"/>
      <c r="C33" s="217"/>
      <c r="D33" s="217"/>
      <c r="E33" s="246">
        <v>6312</v>
      </c>
      <c r="F33" s="246"/>
      <c r="G33" s="217"/>
      <c r="H33" s="249">
        <v>2823</v>
      </c>
      <c r="I33" s="217"/>
      <c r="J33" s="217" t="s">
        <v>208</v>
      </c>
      <c r="K33" s="217"/>
    </row>
    <row r="34" spans="5:6" s="59" customFormat="1" ht="15.75">
      <c r="E34" s="60"/>
      <c r="F34" s="60"/>
    </row>
    <row r="35" spans="1:4" s="59" customFormat="1" ht="18.75">
      <c r="A35" s="422" t="s">
        <v>93</v>
      </c>
      <c r="B35" s="423" t="s">
        <v>130</v>
      </c>
      <c r="D35" s="56"/>
    </row>
    <row r="36" spans="1:4" s="59" customFormat="1" ht="18.75">
      <c r="A36" s="422"/>
      <c r="B36" s="423" t="s">
        <v>251</v>
      </c>
      <c r="D36" s="56"/>
    </row>
    <row r="37" spans="1:3" ht="18.75">
      <c r="A37" s="423" t="s">
        <v>89</v>
      </c>
      <c r="B37" s="423" t="s">
        <v>183</v>
      </c>
      <c r="C37" s="59"/>
    </row>
    <row r="38" spans="1:3" ht="18.75">
      <c r="A38" s="423" t="s">
        <v>90</v>
      </c>
      <c r="B38" s="423" t="s">
        <v>283</v>
      </c>
      <c r="C38" s="423"/>
    </row>
  </sheetData>
  <mergeCells count="2">
    <mergeCell ref="E4:F4"/>
    <mergeCell ref="E14:F14"/>
  </mergeCells>
  <printOptions/>
  <pageMargins left="0.354330708661417" right="0" top="0.590551181102362" bottom="0.196850393700787" header="0.511811023622047" footer="0.1"/>
  <pageSetup firstPageNumber="1" useFirstPageNumber="1" horizontalDpi="600" verticalDpi="600" orientation="landscape" paperSize="9" r:id="rId1"/>
  <headerFooter alignWithMargins="0">
    <oddFooter>&amp;R&amp;10頁 &amp;P</oddFooter>
  </headerFooter>
</worksheet>
</file>

<file path=xl/worksheets/sheet20.xml><?xml version="1.0" encoding="utf-8"?>
<worksheet xmlns="http://schemas.openxmlformats.org/spreadsheetml/2006/main" xmlns:r="http://schemas.openxmlformats.org/officeDocument/2006/relationships">
  <dimension ref="A1:AS33"/>
  <sheetViews>
    <sheetView workbookViewId="0" topLeftCell="A1">
      <selection activeCell="I12" sqref="I12"/>
    </sheetView>
  </sheetViews>
  <sheetFormatPr defaultColWidth="9.00390625" defaultRowHeight="16.5"/>
  <cols>
    <col min="1" max="1" width="8.75390625" style="1" customWidth="1"/>
    <col min="2" max="2" width="3.875" style="1" customWidth="1"/>
    <col min="3" max="3" width="14.875" style="1" customWidth="1"/>
    <col min="4" max="4" width="7.25390625" style="1" customWidth="1"/>
    <col min="5" max="5" width="16.625" style="1" customWidth="1"/>
    <col min="6" max="6" width="8.50390625" style="1" customWidth="1"/>
    <col min="7" max="7" width="12.75390625" style="1" customWidth="1"/>
    <col min="8" max="8" width="7.75390625" style="1" customWidth="1"/>
    <col min="9" max="9" width="13.50390625" style="1" customWidth="1"/>
    <col min="10" max="10" width="5.625" style="1" customWidth="1"/>
    <col min="11" max="11" width="25.875" style="1" customWidth="1"/>
    <col min="12" max="12" width="4.875" style="1" customWidth="1"/>
    <col min="13" max="13" width="6.75390625" style="1" customWidth="1"/>
    <col min="14" max="14" width="11.00390625" style="1" customWidth="1"/>
    <col min="15" max="15" width="1.875" style="1" customWidth="1"/>
    <col min="16" max="16" width="11.125" style="1" customWidth="1"/>
    <col min="17" max="16384" width="9.00390625" style="1" customWidth="1"/>
  </cols>
  <sheetData>
    <row r="1" spans="1:2" ht="21">
      <c r="A1" s="128" t="s">
        <v>292</v>
      </c>
      <c r="B1" s="128"/>
    </row>
    <row r="2" spans="1:2" ht="20.25">
      <c r="A2" s="528"/>
      <c r="B2" s="528"/>
    </row>
    <row r="3" spans="1:2" ht="19.5" customHeight="1">
      <c r="A3" s="62"/>
      <c r="B3" s="62"/>
    </row>
    <row r="4" spans="1:2" ht="19.5">
      <c r="A4" s="123" t="s">
        <v>302</v>
      </c>
      <c r="B4" s="123"/>
    </row>
    <row r="5" spans="1:2" ht="18.75">
      <c r="A5" s="62"/>
      <c r="B5" s="62"/>
    </row>
    <row r="6" spans="1:11" ht="15.75">
      <c r="A6" s="186"/>
      <c r="B6" s="186"/>
      <c r="C6" s="8"/>
      <c r="D6" s="8"/>
      <c r="E6" s="8"/>
      <c r="F6" s="8"/>
      <c r="G6" s="8"/>
      <c r="H6" s="8"/>
      <c r="I6" s="8"/>
      <c r="J6" s="8"/>
      <c r="K6" s="8"/>
    </row>
    <row r="7" spans="1:15" s="4" customFormat="1" ht="9.75" customHeight="1">
      <c r="A7" s="531"/>
      <c r="B7" s="532"/>
      <c r="C7" s="533"/>
      <c r="D7" s="534"/>
      <c r="E7" s="533"/>
      <c r="F7" s="535"/>
      <c r="G7" s="587"/>
      <c r="H7" s="588"/>
      <c r="I7" s="589"/>
      <c r="J7" s="588"/>
      <c r="K7" s="538"/>
      <c r="N7" s="125"/>
      <c r="O7" s="125"/>
    </row>
    <row r="8" spans="1:15" s="4" customFormat="1" ht="36" customHeight="1">
      <c r="A8" s="590" t="s">
        <v>303</v>
      </c>
      <c r="B8" s="526"/>
      <c r="C8" s="690" t="s">
        <v>312</v>
      </c>
      <c r="D8" s="691"/>
      <c r="E8" s="692" t="s">
        <v>304</v>
      </c>
      <c r="F8" s="693"/>
      <c r="G8" s="703" t="s">
        <v>313</v>
      </c>
      <c r="H8" s="704"/>
      <c r="I8" s="707" t="s">
        <v>305</v>
      </c>
      <c r="J8" s="708"/>
      <c r="K8" s="539" t="s">
        <v>306</v>
      </c>
      <c r="N8" s="125"/>
      <c r="O8" s="125"/>
    </row>
    <row r="9" spans="1:16" s="4" customFormat="1" ht="16.5" customHeight="1">
      <c r="A9" s="559"/>
      <c r="B9" s="541"/>
      <c r="C9" s="705" t="s">
        <v>309</v>
      </c>
      <c r="D9" s="710"/>
      <c r="E9" s="705" t="s">
        <v>309</v>
      </c>
      <c r="F9" s="710"/>
      <c r="G9" s="705" t="s">
        <v>309</v>
      </c>
      <c r="H9" s="706"/>
      <c r="I9" s="694" t="s">
        <v>309</v>
      </c>
      <c r="J9" s="695"/>
      <c r="K9" s="542"/>
      <c r="L9" s="5"/>
      <c r="M9" s="6"/>
      <c r="N9" s="5"/>
      <c r="O9" s="5"/>
      <c r="P9" s="5"/>
    </row>
    <row r="10" spans="1:16" s="9" customFormat="1" ht="18" customHeight="1">
      <c r="A10" s="543">
        <v>1997</v>
      </c>
      <c r="B10" s="544"/>
      <c r="C10" s="591">
        <v>2977.7</v>
      </c>
      <c r="D10" s="592"/>
      <c r="E10" s="591">
        <v>10436.7</v>
      </c>
      <c r="F10" s="593"/>
      <c r="G10" s="545">
        <v>28.2</v>
      </c>
      <c r="H10" s="594"/>
      <c r="I10" s="549">
        <f aca="true" t="shared" si="0" ref="I10:I18">C10+E10+G10</f>
        <v>13442.600000000002</v>
      </c>
      <c r="J10" s="550"/>
      <c r="K10" s="595">
        <v>38.26704479231765</v>
      </c>
      <c r="L10" s="4"/>
      <c r="M10" s="4"/>
      <c r="N10" s="4"/>
      <c r="O10" s="4"/>
      <c r="P10" s="4"/>
    </row>
    <row r="11" spans="1:16" s="9" customFormat="1" ht="18" customHeight="1">
      <c r="A11" s="543">
        <v>1998</v>
      </c>
      <c r="B11" s="544"/>
      <c r="C11" s="591">
        <v>735.4</v>
      </c>
      <c r="D11" s="592"/>
      <c r="E11" s="591">
        <v>3693.9</v>
      </c>
      <c r="F11" s="593"/>
      <c r="G11" s="545">
        <v>14.4</v>
      </c>
      <c r="H11" s="594"/>
      <c r="I11" s="549">
        <f t="shared" si="0"/>
        <v>4443.7</v>
      </c>
      <c r="J11" s="550"/>
      <c r="K11" s="595">
        <v>27.826525156234165</v>
      </c>
      <c r="L11" s="7"/>
      <c r="M11" s="4"/>
      <c r="N11" s="4"/>
      <c r="O11" s="4"/>
      <c r="P11" s="4"/>
    </row>
    <row r="12" spans="1:45" s="9" customFormat="1" ht="18" customHeight="1">
      <c r="A12" s="543">
        <v>1999</v>
      </c>
      <c r="B12" s="544"/>
      <c r="C12" s="591">
        <v>1027.9</v>
      </c>
      <c r="D12" s="592"/>
      <c r="E12" s="591">
        <v>3554.7</v>
      </c>
      <c r="F12" s="593"/>
      <c r="G12" s="545">
        <v>31.2</v>
      </c>
      <c r="H12" s="594"/>
      <c r="I12" s="549">
        <f t="shared" si="0"/>
        <v>4613.8</v>
      </c>
      <c r="J12" s="550"/>
      <c r="K12" s="595">
        <v>25.966948369740052</v>
      </c>
      <c r="L12" s="2"/>
      <c r="M12" s="2"/>
      <c r="N12" s="2"/>
      <c r="O12" s="2"/>
      <c r="P12" s="2"/>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row>
    <row r="13" spans="1:16" s="9" customFormat="1" ht="18" customHeight="1">
      <c r="A13" s="543">
        <v>2000</v>
      </c>
      <c r="B13" s="544"/>
      <c r="C13" s="591">
        <v>1711.8</v>
      </c>
      <c r="D13" s="592"/>
      <c r="E13" s="591">
        <v>6757.2</v>
      </c>
      <c r="F13" s="593"/>
      <c r="G13" s="545">
        <v>186.7</v>
      </c>
      <c r="H13" s="594"/>
      <c r="I13" s="549">
        <f t="shared" si="0"/>
        <v>8655.7</v>
      </c>
      <c r="J13" s="550"/>
      <c r="K13" s="595">
        <v>29.39705417737077</v>
      </c>
      <c r="L13" s="4"/>
      <c r="M13" s="4"/>
      <c r="N13" s="4"/>
      <c r="O13" s="4"/>
      <c r="P13" s="4"/>
    </row>
    <row r="14" spans="1:16" s="9" customFormat="1" ht="18" customHeight="1">
      <c r="A14" s="543">
        <v>2001</v>
      </c>
      <c r="B14" s="544"/>
      <c r="C14" s="591">
        <v>2513.6</v>
      </c>
      <c r="D14" s="592"/>
      <c r="E14" s="591">
        <v>4977.6</v>
      </c>
      <c r="F14" s="593"/>
      <c r="G14" s="545">
        <v>381.6</v>
      </c>
      <c r="H14" s="594"/>
      <c r="I14" s="549">
        <f t="shared" si="0"/>
        <v>7872.800000000001</v>
      </c>
      <c r="J14" s="550"/>
      <c r="K14" s="595">
        <v>42.31661547017769</v>
      </c>
      <c r="L14" s="4"/>
      <c r="M14" s="4"/>
      <c r="N14" s="7"/>
      <c r="O14" s="7"/>
      <c r="P14" s="7"/>
    </row>
    <row r="15" spans="1:16" s="9" customFormat="1" ht="18" customHeight="1">
      <c r="A15" s="543">
        <v>2002</v>
      </c>
      <c r="B15" s="544"/>
      <c r="C15" s="591">
        <v>1436.1</v>
      </c>
      <c r="D15" s="592"/>
      <c r="E15" s="591">
        <v>3098.6</v>
      </c>
      <c r="F15" s="593"/>
      <c r="G15" s="545">
        <v>452.4</v>
      </c>
      <c r="H15" s="594"/>
      <c r="I15" s="549">
        <f t="shared" si="0"/>
        <v>4987.099999999999</v>
      </c>
      <c r="J15" s="550"/>
      <c r="K15" s="595">
        <v>32.91141405446685</v>
      </c>
      <c r="L15" s="4"/>
      <c r="M15" s="4"/>
      <c r="N15" s="4"/>
      <c r="O15" s="4"/>
      <c r="P15" s="4"/>
    </row>
    <row r="16" spans="1:16" s="9" customFormat="1" ht="18" customHeight="1">
      <c r="A16" s="543">
        <v>2003</v>
      </c>
      <c r="B16" s="544"/>
      <c r="C16" s="591">
        <v>5061.5</v>
      </c>
      <c r="D16" s="592"/>
      <c r="E16" s="591">
        <v>4943.3</v>
      </c>
      <c r="F16" s="593"/>
      <c r="G16" s="545">
        <v>513.8</v>
      </c>
      <c r="H16" s="594"/>
      <c r="I16" s="549">
        <f t="shared" si="0"/>
        <v>10518.599999999999</v>
      </c>
      <c r="J16" s="550"/>
      <c r="K16" s="595">
        <v>45.64062791021249</v>
      </c>
      <c r="L16" s="4"/>
      <c r="M16" s="4"/>
      <c r="N16" s="7"/>
      <c r="O16" s="7"/>
      <c r="P16" s="7"/>
    </row>
    <row r="17" spans="1:16" s="9" customFormat="1" ht="18" customHeight="1">
      <c r="A17" s="543">
        <v>2004</v>
      </c>
      <c r="B17" s="544"/>
      <c r="C17" s="545">
        <v>9410.6</v>
      </c>
      <c r="D17" s="546"/>
      <c r="E17" s="545">
        <v>6147.6</v>
      </c>
      <c r="F17" s="594"/>
      <c r="G17" s="545">
        <v>1093.1</v>
      </c>
      <c r="H17" s="594"/>
      <c r="I17" s="549">
        <f t="shared" si="0"/>
        <v>16651.3</v>
      </c>
      <c r="J17" s="550"/>
      <c r="K17" s="551">
        <v>49</v>
      </c>
      <c r="L17" s="4"/>
      <c r="M17" s="4"/>
      <c r="N17" s="4"/>
      <c r="O17" s="4"/>
      <c r="P17" s="4"/>
    </row>
    <row r="18" spans="1:16" s="9" customFormat="1" ht="18" customHeight="1">
      <c r="A18" s="543">
        <v>2005</v>
      </c>
      <c r="B18" s="544"/>
      <c r="C18" s="553">
        <v>9533.0922934</v>
      </c>
      <c r="D18" s="554"/>
      <c r="E18" s="553">
        <v>6040.63445717</v>
      </c>
      <c r="F18" s="555"/>
      <c r="G18" s="553">
        <v>994.00875883</v>
      </c>
      <c r="H18" s="555"/>
      <c r="I18" s="549">
        <f t="shared" si="0"/>
        <v>16567.7355094</v>
      </c>
      <c r="J18" s="558"/>
      <c r="K18" s="552">
        <v>45.87347343</v>
      </c>
      <c r="L18" s="4"/>
      <c r="M18" s="4"/>
      <c r="N18" s="4"/>
      <c r="O18" s="4"/>
      <c r="P18" s="4"/>
    </row>
    <row r="19" spans="1:16" s="9" customFormat="1" ht="18" customHeight="1">
      <c r="A19" s="543">
        <v>2006</v>
      </c>
      <c r="B19" s="678"/>
      <c r="C19" s="553">
        <v>25366.24092483</v>
      </c>
      <c r="D19" s="554"/>
      <c r="E19" s="553">
        <v>11011.43540684</v>
      </c>
      <c r="F19" s="555"/>
      <c r="G19" s="553">
        <v>2415.88050069</v>
      </c>
      <c r="H19" s="555"/>
      <c r="I19" s="549">
        <f>C19+E19+G19</f>
        <v>38793.55683236</v>
      </c>
      <c r="J19" s="558"/>
      <c r="K19" s="552">
        <v>59.98752371255984</v>
      </c>
      <c r="L19" s="4"/>
      <c r="M19" s="4"/>
      <c r="N19" s="4"/>
      <c r="O19" s="4"/>
      <c r="P19" s="4"/>
    </row>
    <row r="20" spans="1:42" s="9" customFormat="1" ht="15.75">
      <c r="A20" s="559">
        <v>2007</v>
      </c>
      <c r="B20" s="560"/>
      <c r="C20" s="561">
        <v>77725.3</v>
      </c>
      <c r="D20" s="562"/>
      <c r="E20" s="561">
        <v>27364.4</v>
      </c>
      <c r="F20" s="563"/>
      <c r="G20" s="561">
        <v>10404.3</v>
      </c>
      <c r="H20" s="563"/>
      <c r="I20" s="596">
        <v>115494.1</v>
      </c>
      <c r="J20" s="566"/>
      <c r="K20" s="567">
        <v>69</v>
      </c>
      <c r="L20" s="2"/>
      <c r="M20" s="2"/>
      <c r="N20" s="2"/>
      <c r="O20" s="2"/>
      <c r="P20" s="2"/>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row>
    <row r="21" spans="3:16" s="9" customFormat="1" ht="15">
      <c r="C21" s="4"/>
      <c r="D21" s="4"/>
      <c r="E21" s="4"/>
      <c r="F21" s="4"/>
      <c r="G21" s="4"/>
      <c r="H21" s="4"/>
      <c r="I21" s="4"/>
      <c r="J21" s="4"/>
      <c r="K21" s="4"/>
      <c r="L21" s="4"/>
      <c r="M21" s="4"/>
      <c r="N21" s="4"/>
      <c r="O21" s="4"/>
      <c r="P21" s="4"/>
    </row>
    <row r="22" spans="2:16" s="9" customFormat="1" ht="16.5">
      <c r="B22" s="208"/>
      <c r="C22" s="4"/>
      <c r="D22" s="4"/>
      <c r="E22" s="4"/>
      <c r="F22" s="4"/>
      <c r="G22" s="4"/>
      <c r="H22" s="4"/>
      <c r="I22" s="4"/>
      <c r="J22" s="4"/>
      <c r="L22" s="4"/>
      <c r="M22" s="4"/>
      <c r="N22" s="7"/>
      <c r="O22" s="7"/>
      <c r="P22" s="7"/>
    </row>
    <row r="23" s="9" customFormat="1" ht="12.75"/>
    <row r="24" s="9" customFormat="1" ht="12.75"/>
    <row r="25" s="9" customFormat="1" ht="12.75"/>
    <row r="26" s="9" customFormat="1" ht="12.75"/>
    <row r="33" ht="15.75">
      <c r="L33" s="127"/>
    </row>
  </sheetData>
  <mergeCells count="8">
    <mergeCell ref="C8:D8"/>
    <mergeCell ref="C9:D9"/>
    <mergeCell ref="E8:F8"/>
    <mergeCell ref="E9:F9"/>
    <mergeCell ref="G8:H8"/>
    <mergeCell ref="G9:H9"/>
    <mergeCell ref="I8:J8"/>
    <mergeCell ref="I9:J9"/>
  </mergeCells>
  <printOptions/>
  <pageMargins left="1.14173228346457" right="0" top="0.590551181102362" bottom="0.196850393700787" header="0.511811023622047" footer="0.1"/>
  <pageSetup firstPageNumber="19" useFirstPageNumber="1" horizontalDpi="300" verticalDpi="300" orientation="landscape" paperSize="9" r:id="rId1"/>
  <headerFooter alignWithMargins="0">
    <oddFooter>&amp;R&amp;10頁 &amp;P</oddFooter>
  </headerFooter>
</worksheet>
</file>

<file path=xl/worksheets/sheet21.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00390625" defaultRowHeight="16.5"/>
  <cols>
    <col min="1" max="1" width="4.125" style="144" customWidth="1"/>
    <col min="2" max="2" width="32.875" style="144" customWidth="1"/>
    <col min="3" max="3" width="15.00390625" style="144" customWidth="1"/>
    <col min="4" max="4" width="19.625" style="144" customWidth="1"/>
    <col min="5" max="5" width="6.625" style="144" customWidth="1"/>
    <col min="6" max="6" width="12.75390625" style="144" customWidth="1"/>
    <col min="7" max="7" width="19.625" style="144" customWidth="1"/>
    <col min="8" max="8" width="2.125" style="144" customWidth="1"/>
    <col min="9" max="9" width="12.125" style="144" customWidth="1"/>
    <col min="10" max="16384" width="7.75390625" style="144" customWidth="1"/>
  </cols>
  <sheetData>
    <row r="1" ht="34.5" customHeight="1">
      <c r="A1" s="193" t="s">
        <v>51</v>
      </c>
    </row>
    <row r="2" ht="15" customHeight="1">
      <c r="A2" s="143"/>
    </row>
    <row r="3" spans="1:9" ht="21">
      <c r="A3" s="449" t="s">
        <v>5</v>
      </c>
      <c r="B3" s="450"/>
      <c r="C3" s="451"/>
      <c r="D3" s="451"/>
      <c r="E3" s="451"/>
      <c r="F3" s="452"/>
      <c r="G3" s="452"/>
      <c r="H3" s="145"/>
      <c r="I3" s="145"/>
    </row>
    <row r="4" spans="1:9" ht="21">
      <c r="A4" s="327"/>
      <c r="C4" s="739" t="s">
        <v>152</v>
      </c>
      <c r="D4" s="739"/>
      <c r="E4" s="448"/>
      <c r="F4" s="738" t="s">
        <v>152</v>
      </c>
      <c r="G4" s="738"/>
      <c r="H4" s="145"/>
      <c r="I4" s="145"/>
    </row>
    <row r="5" spans="2:9" ht="18.75">
      <c r="B5" s="147"/>
      <c r="C5" s="737" t="s">
        <v>398</v>
      </c>
      <c r="D5" s="737"/>
      <c r="E5" s="333"/>
      <c r="F5" s="696" t="s">
        <v>232</v>
      </c>
      <c r="G5" s="696"/>
      <c r="H5" s="145"/>
      <c r="I5" s="145"/>
    </row>
    <row r="6" spans="1:9" ht="12" customHeight="1">
      <c r="A6" s="146"/>
      <c r="B6" s="147"/>
      <c r="C6" s="148"/>
      <c r="D6" s="188"/>
      <c r="E6" s="148"/>
      <c r="F6" s="149"/>
      <c r="G6" s="189"/>
      <c r="H6" s="145"/>
      <c r="I6" s="145"/>
    </row>
    <row r="7" spans="1:7" ht="15" customHeight="1">
      <c r="A7" s="146"/>
      <c r="B7" s="147"/>
      <c r="C7" s="150" t="s">
        <v>23</v>
      </c>
      <c r="D7" s="148" t="s">
        <v>134</v>
      </c>
      <c r="E7" s="148"/>
      <c r="F7" s="151" t="s">
        <v>23</v>
      </c>
      <c r="G7" s="149" t="s">
        <v>134</v>
      </c>
    </row>
    <row r="8" spans="1:7" ht="17.25">
      <c r="A8" s="152"/>
      <c r="B8" s="153"/>
      <c r="C8" s="154" t="s">
        <v>201</v>
      </c>
      <c r="D8" s="155" t="s">
        <v>203</v>
      </c>
      <c r="E8" s="154"/>
      <c r="F8" s="156" t="s">
        <v>202</v>
      </c>
      <c r="G8" s="157" t="s">
        <v>203</v>
      </c>
    </row>
    <row r="9" spans="1:7" ht="12" customHeight="1">
      <c r="A9" s="146"/>
      <c r="B9" s="147"/>
      <c r="C9" s="158"/>
      <c r="D9" s="158"/>
      <c r="E9" s="158"/>
      <c r="F9" s="147"/>
      <c r="G9" s="147"/>
    </row>
    <row r="10" spans="1:7" ht="15" customHeight="1">
      <c r="A10" s="483" t="s">
        <v>28</v>
      </c>
      <c r="B10" s="480"/>
      <c r="C10" s="159">
        <f>SUM(C11:C19)</f>
        <v>32723598</v>
      </c>
      <c r="D10" s="159">
        <f>SUM(D11:D19)</f>
        <v>214842</v>
      </c>
      <c r="E10" s="146"/>
      <c r="F10" s="160">
        <f>SUM(F11:F19)</f>
        <v>19863299</v>
      </c>
      <c r="G10" s="160">
        <f>SUM(G11:G19)</f>
        <v>191054</v>
      </c>
    </row>
    <row r="11" spans="1:7" ht="17.25">
      <c r="A11" s="484" t="s">
        <v>29</v>
      </c>
      <c r="B11" s="480"/>
      <c r="C11" s="159">
        <v>17160964</v>
      </c>
      <c r="D11" s="159">
        <v>111513</v>
      </c>
      <c r="E11" s="146"/>
      <c r="F11" s="160">
        <v>12718380</v>
      </c>
      <c r="G11" s="160">
        <v>119836</v>
      </c>
    </row>
    <row r="12" spans="1:7" ht="18" customHeight="1">
      <c r="A12" s="484" t="s">
        <v>30</v>
      </c>
      <c r="B12" s="480"/>
      <c r="C12" s="159">
        <v>4325977</v>
      </c>
      <c r="D12" s="159">
        <v>3457</v>
      </c>
      <c r="E12" s="146"/>
      <c r="F12" s="160">
        <v>2140242</v>
      </c>
      <c r="G12" s="160">
        <v>5974</v>
      </c>
    </row>
    <row r="13" spans="1:7" ht="18" customHeight="1">
      <c r="A13" s="479" t="s">
        <v>237</v>
      </c>
      <c r="B13" s="480"/>
      <c r="C13" s="159">
        <v>3220</v>
      </c>
      <c r="D13" s="159">
        <v>0</v>
      </c>
      <c r="E13" s="146"/>
      <c r="F13" s="160"/>
      <c r="G13" s="160"/>
    </row>
    <row r="14" spans="1:7" ht="18" customHeight="1">
      <c r="A14" s="485" t="s">
        <v>77</v>
      </c>
      <c r="B14" s="480"/>
      <c r="C14" s="159">
        <v>10846277</v>
      </c>
      <c r="D14" s="159">
        <v>91786</v>
      </c>
      <c r="E14" s="146"/>
      <c r="F14" s="160">
        <v>4880470</v>
      </c>
      <c r="G14" s="160">
        <v>59345</v>
      </c>
    </row>
    <row r="15" spans="1:7" ht="18" customHeight="1">
      <c r="A15" s="484" t="s">
        <v>31</v>
      </c>
      <c r="B15" s="480"/>
      <c r="C15" s="159">
        <v>351514</v>
      </c>
      <c r="D15" s="159">
        <v>5954</v>
      </c>
      <c r="E15" s="146"/>
      <c r="F15" s="160">
        <v>102010</v>
      </c>
      <c r="G15" s="160">
        <v>4260</v>
      </c>
    </row>
    <row r="16" spans="1:7" ht="18" customHeight="1">
      <c r="A16" s="485" t="s">
        <v>187</v>
      </c>
      <c r="B16" s="480"/>
      <c r="C16" s="159">
        <v>3244</v>
      </c>
      <c r="D16" s="159">
        <v>0</v>
      </c>
      <c r="E16" s="146"/>
      <c r="F16" s="160">
        <v>8154</v>
      </c>
      <c r="G16" s="160">
        <v>107</v>
      </c>
    </row>
    <row r="17" spans="1:7" ht="18" customHeight="1">
      <c r="A17" s="484" t="s">
        <v>238</v>
      </c>
      <c r="B17" s="480"/>
      <c r="C17" s="159">
        <v>574</v>
      </c>
      <c r="D17" s="159">
        <v>140</v>
      </c>
      <c r="E17" s="146"/>
      <c r="F17" s="160">
        <v>155</v>
      </c>
      <c r="G17" s="160">
        <v>0</v>
      </c>
    </row>
    <row r="18" spans="1:7" ht="18" customHeight="1">
      <c r="A18" s="484" t="s">
        <v>239</v>
      </c>
      <c r="B18" s="480"/>
      <c r="C18" s="159">
        <v>31678</v>
      </c>
      <c r="D18" s="159">
        <v>1992</v>
      </c>
      <c r="E18" s="146"/>
      <c r="F18" s="160">
        <v>13888</v>
      </c>
      <c r="G18" s="160">
        <v>1532</v>
      </c>
    </row>
    <row r="19" spans="1:7" ht="18" customHeight="1">
      <c r="A19" s="484" t="s">
        <v>32</v>
      </c>
      <c r="B19" s="480"/>
      <c r="C19" s="159">
        <v>150</v>
      </c>
      <c r="D19" s="159">
        <v>0</v>
      </c>
      <c r="E19" s="146"/>
      <c r="F19" s="160">
        <v>0</v>
      </c>
      <c r="G19" s="160">
        <v>0</v>
      </c>
    </row>
    <row r="20" spans="1:7" ht="12" customHeight="1">
      <c r="A20" s="484"/>
      <c r="B20" s="480"/>
      <c r="C20" s="515"/>
      <c r="D20" s="159"/>
      <c r="E20" s="146"/>
      <c r="F20" s="516"/>
      <c r="G20" s="160"/>
    </row>
    <row r="21" spans="1:7" ht="18" customHeight="1">
      <c r="A21" s="486" t="s">
        <v>33</v>
      </c>
      <c r="B21" s="480"/>
      <c r="C21" s="163">
        <f>SUM(C22:C26)</f>
        <v>55262088</v>
      </c>
      <c r="D21" s="159">
        <f>SUM(D22:D26)</f>
        <v>5566056</v>
      </c>
      <c r="E21" s="146"/>
      <c r="F21" s="161">
        <f>SUM(F22:F26)</f>
        <v>23042616</v>
      </c>
      <c r="G21" s="160">
        <f>SUM(G22:G26)</f>
        <v>2837795</v>
      </c>
    </row>
    <row r="22" spans="1:7" ht="18" customHeight="1">
      <c r="A22" s="484" t="s">
        <v>34</v>
      </c>
      <c r="B22" s="480"/>
      <c r="C22" s="163">
        <v>7480183</v>
      </c>
      <c r="D22" s="159">
        <v>174368</v>
      </c>
      <c r="E22" s="146"/>
      <c r="F22" s="161">
        <v>4095679</v>
      </c>
      <c r="G22" s="160">
        <v>227946</v>
      </c>
    </row>
    <row r="23" spans="1:8" ht="17.25" customHeight="1">
      <c r="A23" s="484" t="s">
        <v>240</v>
      </c>
      <c r="B23" s="480"/>
      <c r="C23" s="165">
        <v>69512</v>
      </c>
      <c r="D23" s="159">
        <v>443</v>
      </c>
      <c r="E23" s="146"/>
      <c r="F23" s="162">
        <v>53456</v>
      </c>
      <c r="G23" s="160">
        <v>781</v>
      </c>
      <c r="H23" s="164"/>
    </row>
    <row r="24" spans="1:9" ht="18" customHeight="1">
      <c r="A24" s="485" t="s">
        <v>241</v>
      </c>
      <c r="B24" s="480"/>
      <c r="C24" s="165">
        <v>1727847</v>
      </c>
      <c r="D24" s="159">
        <v>76326</v>
      </c>
      <c r="E24" s="146"/>
      <c r="F24" s="162">
        <v>758247</v>
      </c>
      <c r="G24" s="160">
        <v>74903</v>
      </c>
      <c r="H24" s="164"/>
      <c r="I24" s="164"/>
    </row>
    <row r="25" spans="1:9" ht="18" customHeight="1">
      <c r="A25" s="485" t="s">
        <v>264</v>
      </c>
      <c r="B25" s="480"/>
      <c r="C25" s="165">
        <v>1578</v>
      </c>
      <c r="D25" s="159">
        <v>1</v>
      </c>
      <c r="E25" s="146"/>
      <c r="F25" s="162">
        <v>7881</v>
      </c>
      <c r="G25" s="160">
        <v>358</v>
      </c>
      <c r="H25" s="164"/>
      <c r="I25" s="164"/>
    </row>
    <row r="26" spans="1:9" ht="18" customHeight="1">
      <c r="A26" s="484" t="s">
        <v>35</v>
      </c>
      <c r="B26" s="480"/>
      <c r="C26" s="163">
        <v>45982968</v>
      </c>
      <c r="D26" s="159">
        <v>5314918</v>
      </c>
      <c r="E26" s="146"/>
      <c r="F26" s="161">
        <v>18127353</v>
      </c>
      <c r="G26" s="160">
        <v>2533807</v>
      </c>
      <c r="H26" s="164"/>
      <c r="I26" s="164"/>
    </row>
    <row r="27" spans="1:9" ht="12" customHeight="1">
      <c r="A27" s="487"/>
      <c r="B27" s="488"/>
      <c r="C27" s="515"/>
      <c r="D27" s="515"/>
      <c r="E27" s="146"/>
      <c r="F27" s="516"/>
      <c r="G27" s="516"/>
      <c r="H27" s="164"/>
      <c r="I27" s="164"/>
    </row>
    <row r="28" spans="1:9" ht="17.25">
      <c r="A28" s="489" t="s">
        <v>36</v>
      </c>
      <c r="B28" s="482"/>
      <c r="C28" s="517">
        <f>C21+C10</f>
        <v>87985686</v>
      </c>
      <c r="D28" s="517">
        <f>SUM(D10,D21)</f>
        <v>5780898</v>
      </c>
      <c r="E28" s="152"/>
      <c r="F28" s="518">
        <f>F21+F10</f>
        <v>42905915</v>
      </c>
      <c r="G28" s="518">
        <f>SUM(G10,G21)</f>
        <v>3028849</v>
      </c>
      <c r="H28" s="166"/>
      <c r="I28" s="167"/>
    </row>
    <row r="29" spans="1:9" ht="16.5">
      <c r="A29" s="168"/>
      <c r="B29" s="169"/>
      <c r="C29" s="170"/>
      <c r="D29" s="170"/>
      <c r="E29" s="167"/>
      <c r="F29" s="170"/>
      <c r="G29" s="170"/>
      <c r="H29" s="166"/>
      <c r="I29" s="167"/>
    </row>
    <row r="30" spans="1:9" ht="16.5">
      <c r="A30" s="507" t="s">
        <v>89</v>
      </c>
      <c r="B30" s="507" t="s">
        <v>242</v>
      </c>
      <c r="C30" s="508"/>
      <c r="D30" s="170"/>
      <c r="E30" s="167"/>
      <c r="F30" s="170"/>
      <c r="G30" s="170"/>
      <c r="H30" s="166"/>
      <c r="I30" s="167"/>
    </row>
    <row r="31" spans="1:9" ht="16.5">
      <c r="A31" s="254"/>
      <c r="B31" s="145"/>
      <c r="C31" s="171"/>
      <c r="D31" s="171"/>
      <c r="E31" s="171"/>
      <c r="F31" s="171"/>
      <c r="G31" s="171"/>
      <c r="H31" s="166"/>
      <c r="I31" s="167"/>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20" useFirstPageNumber="1" horizontalDpi="300" verticalDpi="300" orientation="landscape" paperSize="9" r:id="rId1"/>
  <headerFooter alignWithMargins="0">
    <oddFooter>&amp;R&amp;10頁 &amp;P</oddFooter>
  </headerFooter>
</worksheet>
</file>

<file path=xl/worksheets/sheet22.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00390625" defaultRowHeight="16.5"/>
  <cols>
    <col min="2" max="2" width="2.375" style="0" customWidth="1"/>
    <col min="4" max="4" width="26.625" style="0" customWidth="1"/>
    <col min="5" max="5" width="15.875" style="0" customWidth="1"/>
    <col min="6" max="6" width="7.625" style="0" customWidth="1"/>
  </cols>
  <sheetData>
    <row r="1" spans="1:7" ht="18.75">
      <c r="A1" s="62" t="s">
        <v>273</v>
      </c>
      <c r="B1" s="62"/>
      <c r="C1" s="1"/>
      <c r="D1" s="1"/>
      <c r="E1" s="1"/>
      <c r="F1" s="1"/>
      <c r="G1" s="9"/>
    </row>
    <row r="2" spans="1:7" ht="18.75">
      <c r="A2" s="62"/>
      <c r="B2" s="62"/>
      <c r="C2" s="1"/>
      <c r="D2" s="1"/>
      <c r="E2" s="1"/>
      <c r="F2" s="1"/>
      <c r="G2" s="9"/>
    </row>
    <row r="3" spans="1:7" ht="16.5">
      <c r="A3" s="186"/>
      <c r="B3" s="186"/>
      <c r="C3" s="8"/>
      <c r="D3" s="8"/>
      <c r="E3" s="12"/>
      <c r="F3" s="1"/>
      <c r="G3" s="9"/>
    </row>
    <row r="4" spans="1:7" ht="21.75" customHeight="1">
      <c r="A4" s="425" t="s">
        <v>12</v>
      </c>
      <c r="B4" s="426"/>
      <c r="C4" s="427" t="s">
        <v>11</v>
      </c>
      <c r="D4" s="428"/>
      <c r="E4" s="740" t="s">
        <v>168</v>
      </c>
      <c r="F4" s="741"/>
      <c r="G4" s="9"/>
    </row>
    <row r="5" spans="1:7" ht="14.25" customHeight="1">
      <c r="A5" s="429"/>
      <c r="B5" s="430"/>
      <c r="C5" s="431"/>
      <c r="D5" s="432"/>
      <c r="E5" s="742" t="s">
        <v>169</v>
      </c>
      <c r="F5" s="743"/>
      <c r="G5" s="9"/>
    </row>
    <row r="6" spans="1:9" ht="16.5">
      <c r="A6" s="263">
        <v>1</v>
      </c>
      <c r="B6" s="180"/>
      <c r="C6" s="397" t="s">
        <v>178</v>
      </c>
      <c r="D6" s="439"/>
      <c r="E6" s="440">
        <v>2570.6</v>
      </c>
      <c r="F6" s="281"/>
      <c r="G6" s="9"/>
      <c r="I6" s="397"/>
    </row>
    <row r="7" spans="1:9" ht="16.5">
      <c r="A7" s="263">
        <v>2</v>
      </c>
      <c r="B7" s="180"/>
      <c r="C7" s="397" t="s">
        <v>265</v>
      </c>
      <c r="D7" s="439"/>
      <c r="E7" s="440">
        <v>1781.5</v>
      </c>
      <c r="F7" s="281"/>
      <c r="G7" s="9"/>
      <c r="I7" s="397"/>
    </row>
    <row r="8" spans="1:9" ht="16.5">
      <c r="A8" s="263">
        <v>3</v>
      </c>
      <c r="B8" s="180"/>
      <c r="C8" s="397" t="s">
        <v>171</v>
      </c>
      <c r="D8" s="439"/>
      <c r="E8" s="442">
        <v>872.1</v>
      </c>
      <c r="F8" s="281"/>
      <c r="G8" s="9"/>
      <c r="I8" s="179"/>
    </row>
    <row r="9" spans="1:9" ht="16.5">
      <c r="A9" s="263">
        <v>4</v>
      </c>
      <c r="B9" s="180"/>
      <c r="C9" s="397" t="s">
        <v>266</v>
      </c>
      <c r="D9" s="439"/>
      <c r="E9" s="442">
        <v>867.7</v>
      </c>
      <c r="F9" s="281"/>
      <c r="G9" s="9"/>
      <c r="I9" s="397"/>
    </row>
    <row r="10" spans="1:7" ht="16.5">
      <c r="A10" s="263">
        <v>5</v>
      </c>
      <c r="B10" s="180"/>
      <c r="C10" s="179" t="s">
        <v>257</v>
      </c>
      <c r="D10" s="439"/>
      <c r="E10" s="494">
        <v>760</v>
      </c>
      <c r="F10" s="281"/>
      <c r="G10" s="9"/>
    </row>
    <row r="11" spans="1:7" ht="16.5">
      <c r="A11" s="263">
        <v>6</v>
      </c>
      <c r="B11" s="180"/>
      <c r="C11" s="397" t="s">
        <v>170</v>
      </c>
      <c r="D11" s="439"/>
      <c r="E11" s="442">
        <v>462.5</v>
      </c>
      <c r="F11" s="281" t="s">
        <v>89</v>
      </c>
      <c r="G11" s="9"/>
    </row>
    <row r="12" spans="1:7" ht="16.5">
      <c r="A12" s="263">
        <v>7</v>
      </c>
      <c r="B12" s="180"/>
      <c r="C12" s="397" t="s">
        <v>173</v>
      </c>
      <c r="D12" s="439"/>
      <c r="E12" s="442">
        <v>365.4</v>
      </c>
      <c r="F12" s="281"/>
      <c r="G12" s="9"/>
    </row>
    <row r="13" spans="1:9" ht="16.5">
      <c r="A13" s="263">
        <v>8</v>
      </c>
      <c r="B13" s="180"/>
      <c r="C13" s="397" t="s">
        <v>103</v>
      </c>
      <c r="D13" s="439"/>
      <c r="E13" s="442">
        <v>350.5</v>
      </c>
      <c r="F13" s="281"/>
      <c r="G13" s="9"/>
      <c r="I13" s="397"/>
    </row>
    <row r="14" spans="1:9" ht="16.5">
      <c r="A14" s="263">
        <v>9</v>
      </c>
      <c r="B14" s="180"/>
      <c r="C14" s="397" t="s">
        <v>217</v>
      </c>
      <c r="D14" s="439"/>
      <c r="E14" s="442">
        <v>349.6</v>
      </c>
      <c r="F14" s="281"/>
      <c r="G14" s="9"/>
      <c r="I14" s="397"/>
    </row>
    <row r="15" spans="1:9" ht="16.5">
      <c r="A15" s="264">
        <v>10</v>
      </c>
      <c r="B15" s="271"/>
      <c r="C15" s="397" t="s">
        <v>172</v>
      </c>
      <c r="D15" s="420"/>
      <c r="E15" s="442">
        <v>344.8</v>
      </c>
      <c r="F15" s="278" t="s">
        <v>89</v>
      </c>
      <c r="G15" s="9"/>
      <c r="I15" s="179"/>
    </row>
    <row r="16" spans="1:7" ht="27" customHeight="1">
      <c r="A16" s="316" t="s">
        <v>116</v>
      </c>
      <c r="B16" s="434"/>
      <c r="C16" s="435"/>
      <c r="D16" s="436"/>
      <c r="E16" s="437"/>
      <c r="F16" s="436"/>
      <c r="G16" s="9"/>
    </row>
    <row r="17" spans="1:7" ht="16.5">
      <c r="A17" s="263">
        <v>18</v>
      </c>
      <c r="B17" s="180"/>
      <c r="C17" s="397" t="s">
        <v>20</v>
      </c>
      <c r="D17" s="439"/>
      <c r="E17" s="495">
        <v>81.3</v>
      </c>
      <c r="F17" s="281"/>
      <c r="G17" s="9"/>
    </row>
    <row r="18" spans="1:7" ht="16.5">
      <c r="A18" s="263">
        <v>22</v>
      </c>
      <c r="B18" s="180"/>
      <c r="C18" s="397" t="s">
        <v>111</v>
      </c>
      <c r="D18" s="439"/>
      <c r="E18" s="495">
        <v>38.5</v>
      </c>
      <c r="F18" s="281"/>
      <c r="G18" s="9"/>
    </row>
    <row r="19" spans="1:7" ht="16.5">
      <c r="A19" s="264">
        <v>24</v>
      </c>
      <c r="B19" s="438"/>
      <c r="C19" s="398" t="s">
        <v>15</v>
      </c>
      <c r="D19" s="420"/>
      <c r="E19" s="496">
        <v>27</v>
      </c>
      <c r="F19" s="278"/>
      <c r="G19" s="9"/>
    </row>
    <row r="20" spans="1:7" ht="14.25" customHeight="1">
      <c r="A20" s="9"/>
      <c r="B20" s="9"/>
      <c r="C20" s="9"/>
      <c r="D20" s="1"/>
      <c r="E20" s="1"/>
      <c r="F20" s="2"/>
      <c r="G20" s="9"/>
    </row>
    <row r="21" spans="1:7" ht="16.5">
      <c r="A21" s="9" t="s">
        <v>422</v>
      </c>
      <c r="B21" s="9"/>
      <c r="C21" s="9"/>
      <c r="D21" s="9"/>
      <c r="E21" s="9"/>
      <c r="F21" s="4"/>
      <c r="G21" s="9"/>
    </row>
    <row r="22" spans="1:7" ht="9" customHeight="1">
      <c r="A22" s="9"/>
      <c r="B22" s="9"/>
      <c r="C22" s="9"/>
      <c r="D22" s="9"/>
      <c r="E22" s="9"/>
      <c r="F22" s="4"/>
      <c r="G22" s="9"/>
    </row>
    <row r="23" spans="1:7" ht="16.5">
      <c r="A23" s="9" t="s">
        <v>174</v>
      </c>
      <c r="B23" s="9"/>
      <c r="C23" s="9"/>
      <c r="D23" s="9"/>
      <c r="E23" s="9"/>
      <c r="F23" s="4"/>
      <c r="G23" s="9"/>
    </row>
    <row r="24" spans="1:7" ht="9" customHeight="1">
      <c r="A24" s="9"/>
      <c r="B24" s="9"/>
      <c r="C24" s="9"/>
      <c r="D24" s="9"/>
      <c r="E24" s="9"/>
      <c r="F24" s="4"/>
      <c r="G24" s="9"/>
    </row>
    <row r="25" spans="1:7" ht="16.5">
      <c r="A25" s="9" t="s">
        <v>175</v>
      </c>
      <c r="B25" s="9"/>
      <c r="C25" s="9"/>
      <c r="D25" s="9"/>
      <c r="E25" s="9"/>
      <c r="F25" s="4"/>
      <c r="G25" s="9"/>
    </row>
    <row r="26" spans="1:7" ht="9" customHeight="1">
      <c r="A26" s="9"/>
      <c r="B26" s="9"/>
      <c r="C26" s="9"/>
      <c r="D26" s="9"/>
      <c r="E26" s="9"/>
      <c r="F26" s="9"/>
      <c r="G26" s="9"/>
    </row>
    <row r="27" spans="1:6" ht="16.5">
      <c r="A27" s="9" t="s">
        <v>39</v>
      </c>
      <c r="F27" s="9"/>
    </row>
    <row r="28" ht="9" customHeight="1"/>
    <row r="29" spans="1:4" ht="16.5">
      <c r="A29" s="9" t="s">
        <v>405</v>
      </c>
      <c r="B29" s="9"/>
      <c r="C29" s="9"/>
      <c r="D29" s="9"/>
    </row>
    <row r="30" ht="16.5">
      <c r="A30" s="9" t="s">
        <v>291</v>
      </c>
    </row>
    <row r="31" ht="16.5">
      <c r="A31" s="9" t="s">
        <v>290</v>
      </c>
    </row>
  </sheetData>
  <mergeCells count="2">
    <mergeCell ref="E4:F4"/>
    <mergeCell ref="E5:F5"/>
  </mergeCells>
  <printOptions/>
  <pageMargins left="0.94488188976378" right="0" top="0.984251968503937" bottom="0.196850393700787" header="0.511811023622047" footer="0.1"/>
  <pageSetup firstPageNumber="21" useFirstPageNumber="1" horizontalDpi="600" verticalDpi="600" orientation="landscape" paperSize="9" r:id="rId1"/>
  <headerFooter alignWithMargins="0">
    <oddFooter>&amp;R&amp;10頁 &amp;P</oddFooter>
  </headerFooter>
</worksheet>
</file>

<file path=xl/worksheets/sheet23.xml><?xml version="1.0" encoding="utf-8"?>
<worksheet xmlns="http://schemas.openxmlformats.org/spreadsheetml/2006/main" xmlns:r="http://schemas.openxmlformats.org/officeDocument/2006/relationships">
  <dimension ref="A1:J31"/>
  <sheetViews>
    <sheetView workbookViewId="0" topLeftCell="A1">
      <selection activeCell="H10" sqref="H10"/>
    </sheetView>
  </sheetViews>
  <sheetFormatPr defaultColWidth="9.00390625" defaultRowHeight="16.5"/>
  <cols>
    <col min="2" max="2" width="2.375" style="0" customWidth="1"/>
    <col min="4" max="4" width="23.375" style="0" customWidth="1"/>
    <col min="5" max="5" width="25.625" style="0" customWidth="1"/>
    <col min="6" max="6" width="7.125" style="0" customWidth="1"/>
    <col min="11" max="11" width="7.375" style="0" customWidth="1"/>
    <col min="12" max="12" width="7.875" style="0" customWidth="1"/>
  </cols>
  <sheetData>
    <row r="1" spans="1:8" ht="18.75">
      <c r="A1" s="62" t="s">
        <v>267</v>
      </c>
      <c r="B1" s="62"/>
      <c r="C1" s="1"/>
      <c r="D1" s="1"/>
      <c r="E1" s="1"/>
      <c r="F1" s="1"/>
      <c r="G1" s="9"/>
      <c r="H1" s="9"/>
    </row>
    <row r="2" spans="1:8" ht="18.75">
      <c r="A2" s="62"/>
      <c r="B2" s="62"/>
      <c r="C2" s="1"/>
      <c r="D2" s="1"/>
      <c r="E2" s="1"/>
      <c r="F2" s="1"/>
      <c r="G2" s="9"/>
      <c r="H2" s="9"/>
    </row>
    <row r="3" spans="1:8" ht="16.5">
      <c r="A3" s="186"/>
      <c r="B3" s="186"/>
      <c r="C3" s="8"/>
      <c r="D3" s="8"/>
      <c r="E3" s="12"/>
      <c r="F3" s="1"/>
      <c r="G3" s="9"/>
      <c r="H3" s="9"/>
    </row>
    <row r="4" spans="1:8" ht="21.75" customHeight="1">
      <c r="A4" s="425" t="s">
        <v>12</v>
      </c>
      <c r="B4" s="426"/>
      <c r="C4" s="427" t="s">
        <v>11</v>
      </c>
      <c r="D4" s="428"/>
      <c r="E4" s="740" t="s">
        <v>176</v>
      </c>
      <c r="F4" s="741"/>
      <c r="G4" s="9"/>
      <c r="H4" s="9"/>
    </row>
    <row r="5" spans="1:8" ht="14.25" customHeight="1">
      <c r="A5" s="429"/>
      <c r="B5" s="430"/>
      <c r="C5" s="431"/>
      <c r="D5" s="432"/>
      <c r="E5" s="742" t="s">
        <v>177</v>
      </c>
      <c r="F5" s="743"/>
      <c r="G5" s="9"/>
      <c r="H5" s="9"/>
    </row>
    <row r="6" spans="1:8" ht="16.5">
      <c r="A6" s="263">
        <v>1</v>
      </c>
      <c r="B6" s="180"/>
      <c r="C6" s="397" t="s">
        <v>266</v>
      </c>
      <c r="D6" s="439"/>
      <c r="E6" s="440">
        <v>585233985.2</v>
      </c>
      <c r="F6" s="281" t="s">
        <v>89</v>
      </c>
      <c r="G6" s="9"/>
      <c r="H6" s="9"/>
    </row>
    <row r="7" spans="1:8" ht="16.5">
      <c r="A7" s="263">
        <v>2</v>
      </c>
      <c r="B7" s="180"/>
      <c r="C7" s="397" t="s">
        <v>265</v>
      </c>
      <c r="D7" s="439"/>
      <c r="E7" s="440">
        <v>159586004.69549537</v>
      </c>
      <c r="F7" s="370"/>
      <c r="G7" s="9"/>
      <c r="H7" s="9"/>
    </row>
    <row r="8" spans="1:8" ht="16.5">
      <c r="A8" s="263">
        <v>3</v>
      </c>
      <c r="B8" s="180"/>
      <c r="C8" s="444" t="s">
        <v>178</v>
      </c>
      <c r="D8" s="445"/>
      <c r="E8" s="440">
        <v>65735188.35232191</v>
      </c>
      <c r="F8" s="281"/>
      <c r="G8" s="9"/>
      <c r="H8" s="9"/>
    </row>
    <row r="9" spans="1:8" ht="16.5">
      <c r="A9" s="263">
        <v>4</v>
      </c>
      <c r="B9" s="180"/>
      <c r="C9" s="397" t="s">
        <v>172</v>
      </c>
      <c r="D9" s="439"/>
      <c r="E9" s="440">
        <v>29022444.299999997</v>
      </c>
      <c r="F9" s="281" t="s">
        <v>89</v>
      </c>
      <c r="G9" s="9"/>
      <c r="H9" s="9"/>
    </row>
    <row r="10" spans="1:8" ht="16.5">
      <c r="A10" s="263">
        <v>5</v>
      </c>
      <c r="B10" s="180"/>
      <c r="C10" s="397" t="s">
        <v>170</v>
      </c>
      <c r="D10" s="439"/>
      <c r="E10" s="440">
        <v>20814914.4</v>
      </c>
      <c r="F10" s="281" t="s">
        <v>89</v>
      </c>
      <c r="G10" s="9"/>
      <c r="H10" s="397"/>
    </row>
    <row r="11" spans="1:8" ht="16.5">
      <c r="A11" s="263">
        <v>6</v>
      </c>
      <c r="B11" s="180"/>
      <c r="C11" s="397" t="s">
        <v>38</v>
      </c>
      <c r="D11" s="439"/>
      <c r="E11" s="440">
        <v>5174620.9</v>
      </c>
      <c r="F11" s="281"/>
      <c r="G11" s="9"/>
      <c r="H11" s="397"/>
    </row>
    <row r="12" spans="1:8" ht="16.5">
      <c r="A12" s="263">
        <v>7</v>
      </c>
      <c r="B12" s="180"/>
      <c r="C12" s="397" t="s">
        <v>20</v>
      </c>
      <c r="D12" s="439"/>
      <c r="E12" s="440">
        <v>4884268.4</v>
      </c>
      <c r="F12" s="281"/>
      <c r="G12" s="9"/>
      <c r="H12" s="397"/>
    </row>
    <row r="13" spans="1:8" ht="16.5">
      <c r="A13" s="263">
        <v>8</v>
      </c>
      <c r="B13" s="180"/>
      <c r="C13" s="397" t="s">
        <v>185</v>
      </c>
      <c r="D13" s="370"/>
      <c r="E13" s="440">
        <v>4617348.6</v>
      </c>
      <c r="F13" s="281"/>
      <c r="G13" s="9"/>
      <c r="H13" s="433"/>
    </row>
    <row r="14" spans="1:7" ht="16.5">
      <c r="A14" s="263">
        <v>9</v>
      </c>
      <c r="B14" s="180"/>
      <c r="C14" s="179" t="s">
        <v>268</v>
      </c>
      <c r="D14" s="439"/>
      <c r="E14" s="440">
        <v>3870790.5524835475</v>
      </c>
      <c r="F14" s="281"/>
      <c r="G14" s="9"/>
    </row>
    <row r="15" spans="1:8" ht="16.5">
      <c r="A15" s="264">
        <v>10</v>
      </c>
      <c r="B15" s="271"/>
      <c r="C15" s="232" t="s">
        <v>217</v>
      </c>
      <c r="D15" s="439"/>
      <c r="E15" s="440">
        <v>2614755.691430091</v>
      </c>
      <c r="F15" s="278"/>
      <c r="G15" s="9"/>
      <c r="H15" s="433"/>
    </row>
    <row r="16" spans="1:8" ht="27" customHeight="1">
      <c r="A16" s="316" t="s">
        <v>116</v>
      </c>
      <c r="B16" s="434"/>
      <c r="C16" s="435"/>
      <c r="D16" s="436"/>
      <c r="E16" s="446"/>
      <c r="F16" s="436"/>
      <c r="G16" s="9"/>
      <c r="H16" s="9"/>
    </row>
    <row r="17" spans="1:8" ht="16.5">
      <c r="A17" s="263">
        <v>12</v>
      </c>
      <c r="B17" s="180"/>
      <c r="C17" s="397" t="s">
        <v>111</v>
      </c>
      <c r="D17" s="439"/>
      <c r="E17" s="440">
        <v>2263262.2</v>
      </c>
      <c r="F17" s="514"/>
      <c r="G17" s="9"/>
      <c r="H17" s="9"/>
    </row>
    <row r="18" spans="1:8" ht="14.25" customHeight="1">
      <c r="A18" s="264">
        <v>19</v>
      </c>
      <c r="B18" s="186"/>
      <c r="C18" s="398" t="s">
        <v>112</v>
      </c>
      <c r="D18" s="490"/>
      <c r="E18" s="441">
        <v>709279.7381159262</v>
      </c>
      <c r="F18" s="278"/>
      <c r="G18" s="9"/>
      <c r="H18" s="9"/>
    </row>
    <row r="19" spans="1:8" ht="14.25" customHeight="1">
      <c r="A19" s="9"/>
      <c r="B19" s="9"/>
      <c r="C19" s="9"/>
      <c r="D19" s="1"/>
      <c r="E19" s="443"/>
      <c r="F19" s="2"/>
      <c r="G19" s="9"/>
      <c r="H19" s="9"/>
    </row>
    <row r="20" spans="1:8" ht="16.5">
      <c r="A20" s="9" t="s">
        <v>422</v>
      </c>
      <c r="B20" s="9"/>
      <c r="C20" s="9"/>
      <c r="D20" s="9"/>
      <c r="E20" s="9"/>
      <c r="F20" s="4"/>
      <c r="G20" s="9"/>
      <c r="H20" s="9"/>
    </row>
    <row r="21" spans="1:8" ht="9" customHeight="1">
      <c r="A21" s="9"/>
      <c r="B21" s="9"/>
      <c r="C21" s="9"/>
      <c r="D21" s="9"/>
      <c r="E21" s="9"/>
      <c r="F21" s="4"/>
      <c r="G21" s="9"/>
      <c r="H21" s="9"/>
    </row>
    <row r="22" spans="1:8" ht="16.5" customHeight="1">
      <c r="A22" s="9" t="s">
        <v>179</v>
      </c>
      <c r="B22" s="9"/>
      <c r="C22" s="9"/>
      <c r="D22" s="9"/>
      <c r="E22" s="9"/>
      <c r="F22" s="4"/>
      <c r="G22" s="9"/>
      <c r="H22" s="9"/>
    </row>
    <row r="23" spans="1:8" ht="9" customHeight="1">
      <c r="A23" s="9"/>
      <c r="B23" s="9"/>
      <c r="C23" s="9"/>
      <c r="D23" s="9"/>
      <c r="E23" s="9"/>
      <c r="F23" s="4"/>
      <c r="G23" s="9"/>
      <c r="H23" s="9"/>
    </row>
    <row r="24" spans="1:8" ht="16.5">
      <c r="A24" s="9" t="s">
        <v>174</v>
      </c>
      <c r="B24" s="9"/>
      <c r="C24" s="9"/>
      <c r="D24" s="9"/>
      <c r="E24" s="9"/>
      <c r="F24" s="4"/>
      <c r="G24" s="9"/>
      <c r="H24" s="9"/>
    </row>
    <row r="25" spans="1:8" ht="9" customHeight="1">
      <c r="A25" s="9"/>
      <c r="B25" s="9"/>
      <c r="C25" s="9"/>
      <c r="D25" s="9"/>
      <c r="E25" s="9"/>
      <c r="F25" s="4"/>
      <c r="G25" s="9"/>
      <c r="H25" s="9"/>
    </row>
    <row r="26" spans="1:10" ht="16.5">
      <c r="A26" s="9" t="s">
        <v>276</v>
      </c>
      <c r="B26" s="9"/>
      <c r="C26" s="9"/>
      <c r="D26" s="9"/>
      <c r="E26" s="9"/>
      <c r="F26" s="4"/>
      <c r="G26" s="9"/>
      <c r="H26" s="9"/>
      <c r="I26" s="9"/>
      <c r="J26" s="9"/>
    </row>
    <row r="27" spans="1:8" ht="9" customHeight="1">
      <c r="A27" s="9"/>
      <c r="B27" s="9"/>
      <c r="C27" s="9"/>
      <c r="D27" s="9"/>
      <c r="E27" s="9"/>
      <c r="F27" s="4"/>
      <c r="G27" s="9"/>
      <c r="H27" s="9"/>
    </row>
    <row r="28" spans="1:8" ht="16.5">
      <c r="A28" s="335" t="s">
        <v>180</v>
      </c>
      <c r="B28" s="9"/>
      <c r="C28" s="9"/>
      <c r="D28" s="9"/>
      <c r="E28" s="9"/>
      <c r="F28" s="4"/>
      <c r="G28" s="9"/>
      <c r="H28" s="9"/>
    </row>
    <row r="29" spans="1:8" ht="14.25" customHeight="1">
      <c r="A29" s="335" t="s">
        <v>181</v>
      </c>
      <c r="B29" s="9"/>
      <c r="C29" s="9"/>
      <c r="D29" s="9"/>
      <c r="E29" s="9"/>
      <c r="F29" s="9"/>
      <c r="G29" s="9"/>
      <c r="H29" s="9"/>
    </row>
    <row r="30" spans="1:8" ht="9" customHeight="1">
      <c r="A30" s="335"/>
      <c r="B30" s="9"/>
      <c r="C30" s="9"/>
      <c r="D30" s="9"/>
      <c r="E30" s="9"/>
      <c r="F30" s="9"/>
      <c r="G30" s="9"/>
      <c r="H30" s="9"/>
    </row>
    <row r="31" spans="1:6" ht="16.5">
      <c r="A31" s="9" t="s">
        <v>39</v>
      </c>
      <c r="F31" s="9"/>
    </row>
    <row r="32" ht="9" customHeight="1"/>
  </sheetData>
  <mergeCells count="2">
    <mergeCell ref="E4:F4"/>
    <mergeCell ref="E5:F5"/>
  </mergeCells>
  <printOptions/>
  <pageMargins left="0.73" right="0" top="0.984251968503937" bottom="0.196850393700787" header="0.511811023622047" footer="0.1"/>
  <pageSetup firstPageNumber="22" useFirstPageNumber="1" horizontalDpi="600" verticalDpi="600" orientation="landscape" paperSize="9" r:id="rId1"/>
  <headerFooter alignWithMargins="0">
    <oddFooter>&amp;R&amp;10頁 &amp;P</oddFooter>
  </headerFooter>
</worksheet>
</file>

<file path=xl/worksheets/sheet24.xml><?xml version="1.0" encoding="utf-8"?>
<worksheet xmlns="http://schemas.openxmlformats.org/spreadsheetml/2006/main" xmlns:r="http://schemas.openxmlformats.org/officeDocument/2006/relationships">
  <dimension ref="A1:K83"/>
  <sheetViews>
    <sheetView workbookViewId="0" topLeftCell="A1">
      <selection activeCell="A1" sqref="A1"/>
    </sheetView>
  </sheetViews>
  <sheetFormatPr defaultColWidth="9.00390625" defaultRowHeight="16.5"/>
  <cols>
    <col min="1" max="1" width="42.50390625" style="598" customWidth="1"/>
    <col min="2" max="2" width="3.375" style="598" customWidth="1"/>
    <col min="3" max="3" width="16.625" style="598" customWidth="1"/>
    <col min="4" max="4" width="19.625" style="598" customWidth="1"/>
    <col min="5" max="5" width="8.00390625" style="598" hidden="1" customWidth="1"/>
    <col min="6" max="16384" width="8.00390625" style="598" customWidth="1"/>
  </cols>
  <sheetData>
    <row r="1" spans="1:5" ht="25.5">
      <c r="A1" s="597" t="s">
        <v>314</v>
      </c>
      <c r="B1" s="1"/>
      <c r="C1" s="1"/>
      <c r="D1" s="1"/>
      <c r="E1" s="1"/>
    </row>
    <row r="2" spans="1:5" ht="15" customHeight="1">
      <c r="A2" s="597"/>
      <c r="B2" s="1"/>
      <c r="D2" s="1"/>
      <c r="E2" s="1"/>
    </row>
    <row r="3" spans="1:5" ht="15.75">
      <c r="A3" s="599"/>
      <c r="B3" s="600"/>
      <c r="C3" s="726" t="s">
        <v>444</v>
      </c>
      <c r="D3" s="726"/>
      <c r="E3" s="601"/>
    </row>
    <row r="4" spans="1:5" ht="16.5" thickBot="1">
      <c r="A4" s="602"/>
      <c r="B4" s="603"/>
      <c r="C4" s="604" t="s">
        <v>406</v>
      </c>
      <c r="D4" s="748" t="s">
        <v>157</v>
      </c>
      <c r="E4" s="749"/>
    </row>
    <row r="5" spans="1:5" ht="15.75">
      <c r="A5" s="599"/>
      <c r="B5" s="600"/>
      <c r="C5" s="606"/>
      <c r="D5" s="607"/>
      <c r="E5" s="608"/>
    </row>
    <row r="6" spans="1:5" ht="18" customHeight="1">
      <c r="A6" s="609" t="s">
        <v>315</v>
      </c>
      <c r="B6" s="610"/>
      <c r="C6" s="611"/>
      <c r="D6" s="611"/>
      <c r="E6" s="1"/>
    </row>
    <row r="7" spans="1:5" ht="18" customHeight="1">
      <c r="A7" s="611" t="s">
        <v>365</v>
      </c>
      <c r="B7" s="610"/>
      <c r="C7" s="611"/>
      <c r="D7" s="611"/>
      <c r="E7" s="1"/>
    </row>
    <row r="8" spans="1:5" ht="15.75">
      <c r="A8" s="611"/>
      <c r="B8" s="610"/>
      <c r="C8" s="611"/>
      <c r="D8" s="611"/>
      <c r="E8" s="1"/>
    </row>
    <row r="9" spans="1:5" ht="16.5">
      <c r="A9" s="612" t="s">
        <v>366</v>
      </c>
      <c r="B9" s="610"/>
      <c r="C9" s="613">
        <v>616195</v>
      </c>
      <c r="D9" s="614">
        <v>259417</v>
      </c>
      <c r="E9" s="1"/>
    </row>
    <row r="10" spans="1:5" ht="12" customHeight="1">
      <c r="A10" s="615" t="s">
        <v>316</v>
      </c>
      <c r="B10" s="610"/>
      <c r="C10" s="616"/>
      <c r="D10" s="682"/>
      <c r="E10" s="1"/>
    </row>
    <row r="11" spans="1:5" ht="15.75" customHeight="1" hidden="1">
      <c r="A11" s="615"/>
      <c r="B11" s="610"/>
      <c r="C11" s="616"/>
      <c r="D11" s="682"/>
      <c r="E11" s="1"/>
    </row>
    <row r="12" spans="1:5" ht="15.75">
      <c r="A12" s="612" t="s">
        <v>317</v>
      </c>
      <c r="B12" s="610"/>
      <c r="C12" s="617" t="s">
        <v>434</v>
      </c>
      <c r="D12" s="622" t="s">
        <v>435</v>
      </c>
      <c r="E12" s="1"/>
    </row>
    <row r="13" spans="1:5" ht="12" customHeight="1">
      <c r="A13" s="615"/>
      <c r="B13" s="610"/>
      <c r="C13" s="611"/>
      <c r="D13" s="610"/>
      <c r="E13" s="1"/>
    </row>
    <row r="14" spans="1:5" ht="16.5">
      <c r="A14" s="612" t="s">
        <v>367</v>
      </c>
      <c r="B14" s="610"/>
      <c r="C14" s="617" t="s">
        <v>413</v>
      </c>
      <c r="D14" s="622" t="s">
        <v>318</v>
      </c>
      <c r="E14" s="1"/>
    </row>
    <row r="15" spans="1:5" ht="15.75">
      <c r="A15" s="615"/>
      <c r="B15" s="610"/>
      <c r="C15" s="611"/>
      <c r="D15" s="610"/>
      <c r="E15" s="1"/>
    </row>
    <row r="16" spans="1:5" ht="36" customHeight="1">
      <c r="A16" s="609" t="s">
        <v>368</v>
      </c>
      <c r="B16" s="610"/>
      <c r="C16" s="618"/>
      <c r="D16" s="601"/>
      <c r="E16" s="1"/>
    </row>
    <row r="17" spans="1:5" ht="15.75" customHeight="1">
      <c r="A17" s="609"/>
      <c r="B17" s="610"/>
      <c r="C17" s="618"/>
      <c r="D17" s="601"/>
      <c r="E17" s="1"/>
    </row>
    <row r="18" spans="1:5" ht="16.5">
      <c r="A18" s="612" t="s">
        <v>369</v>
      </c>
      <c r="B18" s="610"/>
      <c r="C18" s="613">
        <v>66818</v>
      </c>
      <c r="D18" s="614">
        <v>36259</v>
      </c>
      <c r="E18" s="1"/>
    </row>
    <row r="19" spans="1:5" ht="12" customHeight="1">
      <c r="A19" s="619"/>
      <c r="B19" s="610"/>
      <c r="C19" s="616"/>
      <c r="D19" s="682"/>
      <c r="E19" s="1"/>
    </row>
    <row r="20" spans="1:5" ht="15.75" customHeight="1" hidden="1">
      <c r="A20" s="615"/>
      <c r="B20" s="610"/>
      <c r="C20" s="616"/>
      <c r="D20" s="682"/>
      <c r="E20" s="1"/>
    </row>
    <row r="21" spans="1:5" ht="15.75">
      <c r="A21" s="612" t="s">
        <v>319</v>
      </c>
      <c r="B21" s="610"/>
      <c r="C21" s="617" t="s">
        <v>437</v>
      </c>
      <c r="D21" s="622" t="s">
        <v>436</v>
      </c>
      <c r="E21" s="1"/>
    </row>
    <row r="22" spans="1:5" ht="12" customHeight="1">
      <c r="A22" s="610"/>
      <c r="B22" s="610"/>
      <c r="C22" s="611"/>
      <c r="D22" s="610"/>
      <c r="E22" s="1"/>
    </row>
    <row r="23" spans="1:5" ht="16.5">
      <c r="A23" s="612" t="s">
        <v>367</v>
      </c>
      <c r="B23" s="610"/>
      <c r="C23" s="617" t="s">
        <v>414</v>
      </c>
      <c r="D23" s="622" t="s">
        <v>320</v>
      </c>
      <c r="E23" s="1"/>
    </row>
    <row r="24" spans="1:5" ht="15.75">
      <c r="A24" s="610"/>
      <c r="B24" s="610"/>
      <c r="C24" s="611"/>
      <c r="D24" s="610"/>
      <c r="E24" s="1"/>
    </row>
    <row r="25" spans="1:5" ht="18" customHeight="1">
      <c r="A25" s="609" t="s">
        <v>321</v>
      </c>
      <c r="B25" s="610"/>
      <c r="C25" s="750"/>
      <c r="D25" s="751"/>
      <c r="E25" s="1"/>
    </row>
    <row r="26" spans="1:5" ht="18" customHeight="1">
      <c r="A26" s="611" t="s">
        <v>365</v>
      </c>
      <c r="B26" s="610"/>
      <c r="C26" s="750"/>
      <c r="D26" s="751"/>
      <c r="E26" s="1"/>
    </row>
    <row r="27" spans="1:5" ht="15.75">
      <c r="A27" s="611"/>
      <c r="B27" s="610"/>
      <c r="C27" s="618"/>
      <c r="D27" s="601"/>
      <c r="E27" s="1"/>
    </row>
    <row r="28" spans="1:5" ht="16.5">
      <c r="A28" s="612" t="s">
        <v>370</v>
      </c>
      <c r="B28" s="610"/>
      <c r="C28" s="620">
        <v>945</v>
      </c>
      <c r="D28" s="621">
        <v>586</v>
      </c>
      <c r="E28" s="1"/>
    </row>
    <row r="29" spans="1:5" ht="12" customHeight="1">
      <c r="A29" s="619"/>
      <c r="B29" s="610"/>
      <c r="C29" s="618"/>
      <c r="D29" s="601"/>
      <c r="E29" s="1"/>
    </row>
    <row r="30" spans="1:5" ht="15.75" customHeight="1" hidden="1">
      <c r="A30" s="615"/>
      <c r="B30" s="610"/>
      <c r="C30" s="618"/>
      <c r="D30" s="601"/>
      <c r="E30" s="1"/>
    </row>
    <row r="31" spans="1:5" ht="15.75">
      <c r="A31" s="612" t="s">
        <v>322</v>
      </c>
      <c r="B31" s="610"/>
      <c r="C31" s="617" t="s">
        <v>438</v>
      </c>
      <c r="D31" s="622" t="s">
        <v>439</v>
      </c>
      <c r="E31" s="1"/>
    </row>
    <row r="32" spans="1:5" ht="12" customHeight="1">
      <c r="A32" s="610"/>
      <c r="B32" s="610"/>
      <c r="C32" s="611"/>
      <c r="D32" s="610"/>
      <c r="E32" s="1"/>
    </row>
    <row r="33" spans="1:5" ht="16.5">
      <c r="A33" s="612" t="s">
        <v>367</v>
      </c>
      <c r="B33" s="610"/>
      <c r="C33" s="617" t="s">
        <v>423</v>
      </c>
      <c r="D33" s="622" t="s">
        <v>415</v>
      </c>
      <c r="E33" s="1"/>
    </row>
    <row r="34" spans="1:5" ht="15.75">
      <c r="A34" s="1"/>
      <c r="B34" s="610"/>
      <c r="C34" s="138"/>
      <c r="D34" s="1"/>
      <c r="E34" s="1"/>
    </row>
    <row r="35" spans="1:5" ht="15.75">
      <c r="A35" s="1"/>
      <c r="B35" s="610"/>
      <c r="C35" s="138"/>
      <c r="D35" s="1"/>
      <c r="E35" s="1"/>
    </row>
    <row r="36" spans="1:11" ht="15.75">
      <c r="A36" s="335" t="s">
        <v>323</v>
      </c>
      <c r="B36" s="1"/>
      <c r="C36" s="138"/>
      <c r="D36" s="1"/>
      <c r="E36" s="1"/>
      <c r="K36" s="127"/>
    </row>
    <row r="37" spans="1:5" ht="15.75">
      <c r="A37" s="1"/>
      <c r="B37" s="1"/>
      <c r="C37" s="138"/>
      <c r="D37" s="1"/>
      <c r="E37" s="1"/>
    </row>
    <row r="38" spans="1:5" ht="15.75">
      <c r="A38" s="1"/>
      <c r="B38" s="1"/>
      <c r="C38" s="138"/>
      <c r="D38" s="1"/>
      <c r="E38" s="1"/>
    </row>
    <row r="39" spans="1:5" ht="15.75">
      <c r="A39" s="1"/>
      <c r="B39" s="1"/>
      <c r="C39" s="138"/>
      <c r="D39" s="1"/>
      <c r="E39" s="1"/>
    </row>
    <row r="40" spans="1:5" ht="15.75">
      <c r="A40" s="1"/>
      <c r="B40" s="1"/>
      <c r="C40" s="138"/>
      <c r="D40" s="1"/>
      <c r="E40" s="1"/>
    </row>
    <row r="41" spans="1:5" ht="15.75">
      <c r="A41" s="1"/>
      <c r="B41" s="1"/>
      <c r="C41" s="138"/>
      <c r="D41" s="1"/>
      <c r="E41" s="1"/>
    </row>
    <row r="42" spans="1:5" ht="15.75">
      <c r="A42" s="1"/>
      <c r="B42" s="1"/>
      <c r="C42" s="138"/>
      <c r="D42" s="1"/>
      <c r="E42" s="1"/>
    </row>
    <row r="43" spans="1:5" ht="15.75">
      <c r="A43" s="1"/>
      <c r="B43" s="1"/>
      <c r="C43" s="138"/>
      <c r="D43" s="1"/>
      <c r="E43" s="1"/>
    </row>
    <row r="44" spans="1:5" ht="15.75">
      <c r="A44" s="1"/>
      <c r="B44" s="1"/>
      <c r="C44" s="138"/>
      <c r="D44" s="1"/>
      <c r="E44" s="1"/>
    </row>
    <row r="45" spans="1:5" ht="15.75">
      <c r="A45" s="1"/>
      <c r="B45" s="1"/>
      <c r="C45" s="138"/>
      <c r="D45" s="1"/>
      <c r="E45" s="1"/>
    </row>
    <row r="46" spans="1:5" ht="15.75">
      <c r="A46" s="1"/>
      <c r="B46" s="1"/>
      <c r="C46" s="138"/>
      <c r="D46" s="1"/>
      <c r="E46" s="1"/>
    </row>
    <row r="47" spans="1:5" ht="15.75">
      <c r="A47" s="1"/>
      <c r="B47" s="1"/>
      <c r="C47" s="138"/>
      <c r="D47" s="1"/>
      <c r="E47" s="1"/>
    </row>
    <row r="48" spans="1:5" ht="15.75">
      <c r="A48" s="1"/>
      <c r="B48" s="1"/>
      <c r="C48" s="138"/>
      <c r="D48" s="1"/>
      <c r="E48" s="1"/>
    </row>
    <row r="49" spans="1:5" ht="15.75">
      <c r="A49" s="1"/>
      <c r="B49" s="1"/>
      <c r="C49" s="138"/>
      <c r="D49" s="1"/>
      <c r="E49" s="1"/>
    </row>
    <row r="50" spans="1:5" ht="15.75">
      <c r="A50" s="1"/>
      <c r="B50" s="1"/>
      <c r="C50" s="138"/>
      <c r="D50" s="1"/>
      <c r="E50" s="1"/>
    </row>
    <row r="51" spans="1:5" ht="15.75" customHeight="1">
      <c r="A51" s="744"/>
      <c r="B51" s="745"/>
      <c r="C51" s="746"/>
      <c r="D51" s="746"/>
      <c r="E51" s="746"/>
    </row>
    <row r="52" spans="1:5" ht="15.75" customHeight="1">
      <c r="A52" s="744"/>
      <c r="B52" s="745"/>
      <c r="C52" s="5"/>
      <c r="D52" s="625"/>
      <c r="E52" s="625"/>
    </row>
    <row r="53" spans="1:5" ht="15">
      <c r="A53" s="744"/>
      <c r="B53" s="745"/>
      <c r="C53" s="626"/>
      <c r="D53" s="762"/>
      <c r="E53" s="763"/>
    </row>
    <row r="54" spans="1:5" ht="15">
      <c r="A54" s="623"/>
      <c r="B54" s="624"/>
      <c r="C54" s="5"/>
      <c r="D54" s="625"/>
      <c r="E54" s="625"/>
    </row>
    <row r="55" spans="1:5" ht="15.75">
      <c r="A55" s="627"/>
      <c r="B55" s="747"/>
      <c r="C55" s="755"/>
      <c r="D55" s="764"/>
      <c r="E55" s="764"/>
    </row>
    <row r="56" spans="2:5" ht="12.75" customHeight="1">
      <c r="B56" s="747"/>
      <c r="C56" s="755"/>
      <c r="D56" s="764"/>
      <c r="E56" s="764"/>
    </row>
    <row r="57" spans="1:5" ht="15">
      <c r="A57" s="628"/>
      <c r="B57" s="628"/>
      <c r="C57" s="629"/>
      <c r="D57" s="630"/>
      <c r="E57" s="630"/>
    </row>
    <row r="58" spans="1:5" ht="30" customHeight="1">
      <c r="A58" s="627"/>
      <c r="B58" s="745"/>
      <c r="C58" s="759"/>
      <c r="D58" s="752"/>
      <c r="E58" s="752"/>
    </row>
    <row r="59" spans="2:5" ht="18.75" customHeight="1">
      <c r="B59" s="745"/>
      <c r="C59" s="759"/>
      <c r="D59" s="752"/>
      <c r="E59" s="752"/>
    </row>
    <row r="60" spans="1:5" ht="14.25" customHeight="1">
      <c r="A60" s="631"/>
      <c r="B60" s="747"/>
      <c r="C60" s="758"/>
      <c r="D60" s="753"/>
      <c r="E60" s="753"/>
    </row>
    <row r="61" spans="1:5" ht="15.75">
      <c r="A61" s="627"/>
      <c r="B61" s="747"/>
      <c r="C61" s="758"/>
      <c r="D61" s="753"/>
      <c r="E61" s="753"/>
    </row>
    <row r="62" spans="1:5" ht="15.75">
      <c r="A62" s="627"/>
      <c r="B62" s="628"/>
      <c r="C62" s="629"/>
      <c r="D62" s="630"/>
      <c r="E62" s="630"/>
    </row>
    <row r="63" spans="1:5" ht="15">
      <c r="A63" s="632"/>
      <c r="B63" s="747"/>
      <c r="C63" s="757"/>
      <c r="D63" s="754"/>
      <c r="E63" s="754"/>
    </row>
    <row r="64" spans="1:5" ht="15">
      <c r="A64" s="635"/>
      <c r="B64" s="747"/>
      <c r="C64" s="757"/>
      <c r="D64" s="754"/>
      <c r="E64" s="754"/>
    </row>
    <row r="65" spans="1:5" ht="15">
      <c r="A65" s="632"/>
      <c r="B65" s="747"/>
      <c r="C65" s="757"/>
      <c r="D65" s="754"/>
      <c r="E65" s="754"/>
    </row>
    <row r="66" spans="2:5" ht="12.75" customHeight="1">
      <c r="B66" s="747"/>
      <c r="C66" s="757"/>
      <c r="D66" s="754"/>
      <c r="E66" s="754"/>
    </row>
    <row r="67" spans="1:5" ht="15.75" customHeight="1">
      <c r="A67" s="632"/>
      <c r="B67" s="747"/>
      <c r="C67" s="633"/>
      <c r="D67" s="634"/>
      <c r="E67" s="634"/>
    </row>
    <row r="68" spans="1:5" ht="15.75">
      <c r="A68" s="610"/>
      <c r="B68" s="747"/>
      <c r="C68" s="636"/>
      <c r="D68" s="753"/>
      <c r="E68" s="753"/>
    </row>
    <row r="69" spans="2:5" ht="15.75">
      <c r="B69" s="1"/>
      <c r="C69" s="1"/>
      <c r="E69" s="1"/>
    </row>
    <row r="70" spans="1:5" ht="15.75">
      <c r="A70" s="631"/>
      <c r="B70" s="628"/>
      <c r="C70" s="629"/>
      <c r="D70" s="630"/>
      <c r="E70" s="637"/>
    </row>
    <row r="71" spans="1:5" ht="14.25" customHeight="1">
      <c r="A71" s="627"/>
      <c r="B71" s="747"/>
      <c r="C71" s="758"/>
      <c r="D71" s="753"/>
      <c r="E71" s="760"/>
    </row>
    <row r="72" spans="2:5" ht="15" customHeight="1">
      <c r="B72" s="747"/>
      <c r="C72" s="758"/>
      <c r="D72" s="753"/>
      <c r="E72" s="760"/>
    </row>
    <row r="73" spans="1:5" ht="14.25" customHeight="1">
      <c r="A73" s="632"/>
      <c r="B73" s="628"/>
      <c r="C73" s="629"/>
      <c r="D73" s="630"/>
      <c r="E73" s="637"/>
    </row>
    <row r="74" spans="2:5" ht="15" customHeight="1">
      <c r="B74" s="628"/>
      <c r="C74" s="636"/>
      <c r="D74" s="638"/>
      <c r="E74" s="637"/>
    </row>
    <row r="75" spans="1:5" ht="15" customHeight="1">
      <c r="A75" s="632"/>
      <c r="B75" s="747"/>
      <c r="C75" s="756"/>
      <c r="D75" s="761"/>
      <c r="E75" s="760"/>
    </row>
    <row r="76" spans="1:5" ht="15" customHeight="1">
      <c r="A76" s="641"/>
      <c r="B76" s="747"/>
      <c r="C76" s="756"/>
      <c r="D76" s="761"/>
      <c r="E76" s="760"/>
    </row>
    <row r="77" spans="1:5" ht="15" customHeight="1">
      <c r="A77" s="641"/>
      <c r="B77" s="628"/>
      <c r="C77" s="639"/>
      <c r="D77" s="640"/>
      <c r="E77" s="637"/>
    </row>
    <row r="78" spans="1:5" ht="15" customHeight="1">
      <c r="A78" s="632"/>
      <c r="B78" s="747"/>
      <c r="C78" s="629"/>
      <c r="D78" s="630"/>
      <c r="E78" s="760"/>
    </row>
    <row r="79" spans="1:5" ht="15">
      <c r="A79" s="632"/>
      <c r="B79" s="747"/>
      <c r="E79" s="760"/>
    </row>
    <row r="80" spans="1:5" ht="15" customHeight="1">
      <c r="A80" s="632"/>
      <c r="B80" s="747"/>
      <c r="C80" s="756"/>
      <c r="D80" s="761"/>
      <c r="E80" s="760"/>
    </row>
    <row r="81" spans="2:5" ht="15" customHeight="1">
      <c r="B81" s="747"/>
      <c r="C81" s="757"/>
      <c r="D81" s="754"/>
      <c r="E81" s="760"/>
    </row>
    <row r="82" spans="1:5" ht="15.75">
      <c r="A82" s="1"/>
      <c r="B82" s="747"/>
      <c r="C82" s="757"/>
      <c r="D82" s="754"/>
      <c r="E82" s="760"/>
    </row>
    <row r="83" spans="2:5" ht="15.75">
      <c r="B83" s="1"/>
      <c r="C83" s="1"/>
      <c r="E83" s="1"/>
    </row>
  </sheetData>
  <mergeCells count="44">
    <mergeCell ref="D80:D82"/>
    <mergeCell ref="C71:C72"/>
    <mergeCell ref="D53:E53"/>
    <mergeCell ref="D55:D56"/>
    <mergeCell ref="E55:E56"/>
    <mergeCell ref="D58:D59"/>
    <mergeCell ref="E75:E76"/>
    <mergeCell ref="D75:D76"/>
    <mergeCell ref="C75:C76"/>
    <mergeCell ref="E80:E82"/>
    <mergeCell ref="E78:E79"/>
    <mergeCell ref="D71:D72"/>
    <mergeCell ref="E71:E72"/>
    <mergeCell ref="B65:B66"/>
    <mergeCell ref="C65:C66"/>
    <mergeCell ref="B67:B68"/>
    <mergeCell ref="B71:B72"/>
    <mergeCell ref="D68:E68"/>
    <mergeCell ref="D65:D66"/>
    <mergeCell ref="E65:E66"/>
    <mergeCell ref="B55:B56"/>
    <mergeCell ref="B60:B61"/>
    <mergeCell ref="C80:C82"/>
    <mergeCell ref="B80:B82"/>
    <mergeCell ref="B78:B79"/>
    <mergeCell ref="C63:C64"/>
    <mergeCell ref="C60:C61"/>
    <mergeCell ref="B58:B59"/>
    <mergeCell ref="C58:C59"/>
    <mergeCell ref="B75:B76"/>
    <mergeCell ref="B63:B64"/>
    <mergeCell ref="D4:E4"/>
    <mergeCell ref="C25:C26"/>
    <mergeCell ref="D25:D26"/>
    <mergeCell ref="E58:E59"/>
    <mergeCell ref="D60:D61"/>
    <mergeCell ref="E60:E61"/>
    <mergeCell ref="D63:D64"/>
    <mergeCell ref="E63:E64"/>
    <mergeCell ref="C55:C56"/>
    <mergeCell ref="A51:A53"/>
    <mergeCell ref="B51:B53"/>
    <mergeCell ref="C51:E51"/>
    <mergeCell ref="C3:D3"/>
  </mergeCells>
  <printOptions/>
  <pageMargins left="0.94488188976378" right="0" top="0.708661417322835" bottom="0.196850393700787" header="0.393700787401575" footer="0.1"/>
  <pageSetup firstPageNumber="23" useFirstPageNumber="1" horizontalDpi="600" verticalDpi="600" orientation="landscape" paperSize="9" r:id="rId1"/>
  <headerFooter alignWithMargins="0">
    <oddFooter>&amp;R&amp;10頁 &amp;P</oddFooter>
  </headerFooter>
</worksheet>
</file>

<file path=xl/worksheets/sheet25.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52.625" style="598" customWidth="1"/>
    <col min="2" max="2" width="3.375" style="598" customWidth="1"/>
    <col min="3" max="3" width="15.375" style="598" customWidth="1"/>
    <col min="4" max="4" width="19.00390625" style="598" customWidth="1"/>
    <col min="5" max="5" width="8.00390625" style="598" hidden="1" customWidth="1"/>
    <col min="6" max="10" width="8.00390625" style="598" customWidth="1"/>
    <col min="11" max="11" width="6.125" style="598" customWidth="1"/>
    <col min="12" max="16384" width="8.00390625" style="598" customWidth="1"/>
  </cols>
  <sheetData>
    <row r="1" spans="1:5" ht="25.5">
      <c r="A1" s="597" t="s">
        <v>314</v>
      </c>
      <c r="B1" s="1"/>
      <c r="C1" s="1"/>
      <c r="D1" s="1"/>
      <c r="E1" s="1"/>
    </row>
    <row r="2" spans="1:5" ht="15.75" customHeight="1">
      <c r="A2" s="771"/>
      <c r="B2" s="766"/>
      <c r="C2" s="770"/>
      <c r="D2" s="770"/>
      <c r="E2" s="770"/>
    </row>
    <row r="3" spans="1:5" ht="15.75" customHeight="1">
      <c r="A3" s="771"/>
      <c r="B3" s="766"/>
      <c r="C3" s="765" t="s">
        <v>443</v>
      </c>
      <c r="D3" s="765"/>
      <c r="E3" s="601"/>
    </row>
    <row r="4" spans="1:5" ht="16.5" thickBot="1">
      <c r="A4" s="772"/>
      <c r="B4" s="773"/>
      <c r="C4" s="604" t="s">
        <v>406</v>
      </c>
      <c r="D4" s="748" t="s">
        <v>157</v>
      </c>
      <c r="E4" s="749"/>
    </row>
    <row r="5" spans="1:5" ht="15.75">
      <c r="A5" s="599"/>
      <c r="B5" s="600"/>
      <c r="C5" s="642"/>
      <c r="D5" s="643"/>
      <c r="E5" s="608"/>
    </row>
    <row r="6" spans="1:5" ht="32.25">
      <c r="A6" s="611" t="s">
        <v>371</v>
      </c>
      <c r="B6" s="766"/>
      <c r="C6" s="644">
        <v>0.997</v>
      </c>
      <c r="D6" s="645">
        <v>0.9972</v>
      </c>
      <c r="E6" s="769">
        <v>0.997</v>
      </c>
    </row>
    <row r="7" spans="1:5" ht="12.75" customHeight="1">
      <c r="A7" s="619"/>
      <c r="B7" s="766"/>
      <c r="E7" s="769"/>
    </row>
    <row r="8" spans="1:5" ht="15.75">
      <c r="A8" s="610"/>
      <c r="B8" s="610"/>
      <c r="C8" s="618"/>
      <c r="D8" s="601"/>
      <c r="E8" s="601"/>
    </row>
    <row r="9" spans="1:5" ht="33" customHeight="1">
      <c r="A9" s="611" t="s">
        <v>324</v>
      </c>
      <c r="B9" s="767"/>
      <c r="C9" s="644">
        <v>0.9997</v>
      </c>
      <c r="D9" s="645">
        <v>0.9997</v>
      </c>
      <c r="E9" s="774">
        <v>0.9998</v>
      </c>
    </row>
    <row r="10" spans="1:5" ht="18.75" customHeight="1">
      <c r="A10" s="619"/>
      <c r="B10" s="767"/>
      <c r="C10" s="644"/>
      <c r="D10" s="645"/>
      <c r="E10" s="774"/>
    </row>
    <row r="11" spans="1:5" ht="14.25" customHeight="1">
      <c r="A11" s="611"/>
      <c r="B11" s="766"/>
      <c r="C11" s="750"/>
      <c r="D11" s="751"/>
      <c r="E11" s="751"/>
    </row>
    <row r="12" spans="1:5" ht="18" customHeight="1">
      <c r="A12" s="611" t="s">
        <v>372</v>
      </c>
      <c r="B12" s="766"/>
      <c r="C12" s="750"/>
      <c r="D12" s="751"/>
      <c r="E12" s="751"/>
    </row>
    <row r="13" spans="1:5" ht="16.5">
      <c r="A13" s="609"/>
      <c r="B13" s="610"/>
      <c r="C13" s="618"/>
      <c r="D13" s="601"/>
      <c r="E13" s="601"/>
    </row>
    <row r="14" spans="1:5" ht="16.5">
      <c r="A14" s="612" t="s">
        <v>373</v>
      </c>
      <c r="B14" s="766"/>
      <c r="C14" s="618">
        <v>20</v>
      </c>
      <c r="D14" s="601">
        <v>12</v>
      </c>
      <c r="E14" s="768">
        <v>9</v>
      </c>
    </row>
    <row r="15" spans="1:5" ht="12" customHeight="1">
      <c r="A15" s="615"/>
      <c r="B15" s="766"/>
      <c r="C15" s="618"/>
      <c r="D15" s="601"/>
      <c r="E15" s="768"/>
    </row>
    <row r="16" spans="1:5" ht="16.5">
      <c r="A16" s="612" t="s">
        <v>374</v>
      </c>
      <c r="B16" s="766"/>
      <c r="C16" s="618">
        <v>24</v>
      </c>
      <c r="D16" s="601">
        <v>13</v>
      </c>
      <c r="E16" s="768">
        <v>10</v>
      </c>
    </row>
    <row r="17" spans="1:5" ht="12" customHeight="1">
      <c r="A17" s="619"/>
      <c r="B17" s="766"/>
      <c r="C17" s="618"/>
      <c r="D17" s="601"/>
      <c r="E17" s="768"/>
    </row>
    <row r="18" spans="1:5" ht="15.75" customHeight="1">
      <c r="A18" s="612" t="s">
        <v>375</v>
      </c>
      <c r="B18" s="610"/>
      <c r="C18" s="617" t="s">
        <v>430</v>
      </c>
      <c r="D18" s="622" t="s">
        <v>431</v>
      </c>
      <c r="E18" s="622" t="s">
        <v>376</v>
      </c>
    </row>
    <row r="19" spans="1:5" ht="16.5" thickBot="1">
      <c r="A19" s="602"/>
      <c r="B19" s="603"/>
      <c r="C19" s="646"/>
      <c r="D19" s="605"/>
      <c r="E19" s="637"/>
    </row>
    <row r="20" spans="1:5" ht="15.75">
      <c r="A20" s="611"/>
      <c r="B20" s="610"/>
      <c r="C20" s="618"/>
      <c r="D20" s="601"/>
      <c r="E20" s="637"/>
    </row>
    <row r="21" spans="1:5" ht="18" customHeight="1">
      <c r="A21" s="609" t="s">
        <v>325</v>
      </c>
      <c r="B21" s="766"/>
      <c r="C21" s="750"/>
      <c r="D21" s="751"/>
      <c r="E21" s="760"/>
    </row>
    <row r="22" spans="1:5" ht="15" customHeight="1">
      <c r="A22" s="611"/>
      <c r="B22" s="766"/>
      <c r="C22" s="750"/>
      <c r="D22" s="751"/>
      <c r="E22" s="760"/>
    </row>
    <row r="23" spans="1:5" ht="16.5" customHeight="1">
      <c r="A23" s="612" t="s">
        <v>377</v>
      </c>
      <c r="B23" s="610"/>
      <c r="C23" s="618" t="s">
        <v>416</v>
      </c>
      <c r="D23" s="601" t="s">
        <v>326</v>
      </c>
      <c r="E23" s="637"/>
    </row>
    <row r="24" spans="1:5" ht="12" customHeight="1">
      <c r="A24" s="619"/>
      <c r="B24" s="610"/>
      <c r="C24" s="611"/>
      <c r="D24" s="610"/>
      <c r="E24" s="637"/>
    </row>
    <row r="25" spans="1:5" ht="16.5" customHeight="1">
      <c r="A25" s="612" t="s">
        <v>378</v>
      </c>
      <c r="B25" s="610"/>
      <c r="C25" s="647">
        <v>0.7495</v>
      </c>
      <c r="D25" s="683">
        <v>0.5879</v>
      </c>
      <c r="E25" s="637"/>
    </row>
    <row r="26" spans="1:5" ht="12" customHeight="1">
      <c r="A26" s="648"/>
      <c r="B26" s="610"/>
      <c r="C26" s="647"/>
      <c r="D26" s="683"/>
      <c r="E26" s="637"/>
    </row>
    <row r="27" spans="1:5" ht="16.5" customHeight="1">
      <c r="A27" s="612" t="s">
        <v>327</v>
      </c>
      <c r="B27" s="766"/>
      <c r="C27" s="618" t="s">
        <v>433</v>
      </c>
      <c r="D27" s="601" t="s">
        <v>432</v>
      </c>
      <c r="E27" s="760"/>
    </row>
    <row r="28" spans="1:5" ht="12" customHeight="1">
      <c r="A28" s="612"/>
      <c r="B28" s="766"/>
      <c r="C28" s="619"/>
      <c r="D28" s="619"/>
      <c r="E28" s="760"/>
    </row>
    <row r="29" spans="1:5" ht="16.5" customHeight="1">
      <c r="A29" s="612" t="s">
        <v>379</v>
      </c>
      <c r="B29" s="766"/>
      <c r="C29" s="644">
        <v>0.4702</v>
      </c>
      <c r="D29" s="645">
        <v>0.4023</v>
      </c>
      <c r="E29" s="760"/>
    </row>
    <row r="30" spans="1:5" ht="15" customHeight="1">
      <c r="A30" s="619"/>
      <c r="B30" s="766"/>
      <c r="C30" s="644"/>
      <c r="D30" s="645"/>
      <c r="E30" s="760"/>
    </row>
    <row r="31" spans="1:5" ht="15.75">
      <c r="A31" s="1"/>
      <c r="B31" s="766"/>
      <c r="C31" s="644"/>
      <c r="D31" s="645"/>
      <c r="E31" s="760"/>
    </row>
    <row r="32" spans="1:10" ht="15.75">
      <c r="A32" s="649" t="s">
        <v>323</v>
      </c>
      <c r="B32" s="1"/>
      <c r="C32" s="1"/>
      <c r="E32" s="1"/>
      <c r="J32" s="127"/>
    </row>
  </sheetData>
  <mergeCells count="25">
    <mergeCell ref="C2:E2"/>
    <mergeCell ref="B29:B31"/>
    <mergeCell ref="A2:A4"/>
    <mergeCell ref="B2:B4"/>
    <mergeCell ref="B21:B22"/>
    <mergeCell ref="B14:B15"/>
    <mergeCell ref="B6:B7"/>
    <mergeCell ref="B11:B12"/>
    <mergeCell ref="E29:E31"/>
    <mergeCell ref="E9:E10"/>
    <mergeCell ref="C21:C22"/>
    <mergeCell ref="B27:B28"/>
    <mergeCell ref="E27:E28"/>
    <mergeCell ref="D21:D22"/>
    <mergeCell ref="E21:E22"/>
    <mergeCell ref="C3:D3"/>
    <mergeCell ref="B16:B17"/>
    <mergeCell ref="D4:E4"/>
    <mergeCell ref="B9:B10"/>
    <mergeCell ref="E16:E17"/>
    <mergeCell ref="D11:D12"/>
    <mergeCell ref="E11:E12"/>
    <mergeCell ref="E14:E15"/>
    <mergeCell ref="E6:E7"/>
    <mergeCell ref="C11:C12"/>
  </mergeCells>
  <printOptions/>
  <pageMargins left="0.94488188976378" right="0" top="0.708661417322835" bottom="0.196850393700787" header="0.393700787401575" footer="0.1"/>
  <pageSetup firstPageNumber="24" useFirstPageNumber="1" horizontalDpi="600" verticalDpi="600" orientation="landscape" paperSize="9" r:id="rId1"/>
  <headerFooter alignWithMargins="0">
    <oddFooter>&amp;R&amp;10頁 &amp;P</oddFooter>
  </headerFooter>
</worksheet>
</file>

<file path=xl/worksheets/sheet26.xml><?xml version="1.0" encoding="utf-8"?>
<worksheet xmlns="http://schemas.openxmlformats.org/spreadsheetml/2006/main" xmlns:r="http://schemas.openxmlformats.org/officeDocument/2006/relationships">
  <dimension ref="A1:O39"/>
  <sheetViews>
    <sheetView workbookViewId="0" topLeftCell="A1">
      <selection activeCell="A1" sqref="A1"/>
    </sheetView>
  </sheetViews>
  <sheetFormatPr defaultColWidth="9.00390625" defaultRowHeight="16.5"/>
  <cols>
    <col min="1" max="1" width="3.75390625" style="1" customWidth="1"/>
    <col min="2" max="2" width="26.75390625" style="1" customWidth="1"/>
    <col min="3" max="3" width="10.75390625" style="1" customWidth="1"/>
    <col min="4" max="4" width="1.875" style="1" customWidth="1"/>
    <col min="5" max="5" width="10.875" style="1" customWidth="1"/>
    <col min="6" max="6" width="7.00390625" style="1" customWidth="1"/>
    <col min="7" max="7" width="10.75390625" style="1" customWidth="1"/>
    <col min="8" max="8" width="2.00390625" style="1" customWidth="1"/>
    <col min="9" max="9" width="10.875" style="1" customWidth="1"/>
    <col min="10" max="10" width="5.50390625" style="1" customWidth="1"/>
    <col min="11" max="11" width="11.00390625" style="1" customWidth="1"/>
    <col min="12" max="12" width="3.625" style="1" customWidth="1"/>
    <col min="13" max="13" width="8.75390625" style="1" customWidth="1"/>
    <col min="14" max="14" width="6.375" style="1" customWidth="1"/>
    <col min="15" max="15" width="9.25390625" style="1" customWidth="1"/>
    <col min="16" max="16384" width="9.00390625" style="1" customWidth="1"/>
  </cols>
  <sheetData>
    <row r="1" spans="1:2" ht="25.5">
      <c r="A1" s="184" t="s">
        <v>328</v>
      </c>
      <c r="B1" s="184"/>
    </row>
    <row r="2" spans="1:6" ht="19.5">
      <c r="A2" s="650"/>
      <c r="B2" s="650"/>
      <c r="E2" s="722"/>
      <c r="F2" s="722"/>
    </row>
    <row r="3" spans="1:2" ht="25.5">
      <c r="A3" s="184"/>
      <c r="B3" s="184"/>
    </row>
    <row r="4" spans="3:13" ht="17.25" customHeight="1">
      <c r="C4" s="722" t="s">
        <v>329</v>
      </c>
      <c r="D4" s="722"/>
      <c r="E4" s="722"/>
      <c r="F4" s="722"/>
      <c r="G4" s="722" t="s">
        <v>330</v>
      </c>
      <c r="H4" s="722"/>
      <c r="I4" s="722"/>
      <c r="J4" s="722"/>
      <c r="K4" s="722"/>
      <c r="L4" s="722"/>
      <c r="M4" s="722"/>
    </row>
    <row r="5" spans="3:13" ht="15.75">
      <c r="C5" s="776" t="s">
        <v>331</v>
      </c>
      <c r="D5" s="776"/>
      <c r="E5" s="776"/>
      <c r="G5" s="776" t="s">
        <v>331</v>
      </c>
      <c r="H5" s="776"/>
      <c r="I5" s="776"/>
      <c r="K5" s="776"/>
      <c r="L5" s="776"/>
      <c r="M5" s="776"/>
    </row>
    <row r="6" spans="1:13" s="4" customFormat="1" ht="15.75">
      <c r="A6" s="12"/>
      <c r="B6" s="12"/>
      <c r="C6" s="651" t="s">
        <v>406</v>
      </c>
      <c r="D6" s="651"/>
      <c r="E6" s="684" t="s">
        <v>157</v>
      </c>
      <c r="F6" s="12"/>
      <c r="G6" s="651" t="s">
        <v>406</v>
      </c>
      <c r="H6" s="651"/>
      <c r="I6" s="684" t="s">
        <v>157</v>
      </c>
      <c r="J6" s="132"/>
      <c r="K6" s="652"/>
      <c r="L6" s="2"/>
      <c r="M6" s="652"/>
    </row>
    <row r="7" spans="1:13" s="4" customFormat="1" ht="15.75" customHeight="1">
      <c r="A7" s="12"/>
      <c r="B7" s="12"/>
      <c r="C7" s="642"/>
      <c r="D7" s="642"/>
      <c r="E7" s="642"/>
      <c r="F7" s="653"/>
      <c r="G7" s="642"/>
      <c r="H7" s="642"/>
      <c r="I7" s="642"/>
      <c r="J7" s="653"/>
      <c r="K7" s="5"/>
      <c r="L7" s="5"/>
      <c r="M7" s="5"/>
    </row>
    <row r="8" spans="1:13" s="4" customFormat="1" ht="8.25" customHeight="1">
      <c r="A8" s="1"/>
      <c r="B8" s="1"/>
      <c r="C8" s="1"/>
      <c r="D8" s="1"/>
      <c r="E8" s="1"/>
      <c r="F8" s="1"/>
      <c r="G8" s="1"/>
      <c r="H8" s="1"/>
      <c r="I8" s="1"/>
      <c r="J8" s="12"/>
      <c r="K8" s="2"/>
      <c r="L8" s="2"/>
      <c r="M8" s="2"/>
    </row>
    <row r="9" spans="1:13" s="656" customFormat="1" ht="19.5">
      <c r="A9" s="71" t="s">
        <v>380</v>
      </c>
      <c r="B9" s="10"/>
      <c r="C9" s="69">
        <v>477</v>
      </c>
      <c r="D9" s="69"/>
      <c r="E9" s="69">
        <v>469</v>
      </c>
      <c r="F9" s="69"/>
      <c r="G9" s="69">
        <v>140</v>
      </c>
      <c r="H9" s="69"/>
      <c r="I9" s="69">
        <v>135</v>
      </c>
      <c r="J9" s="654"/>
      <c r="K9" s="2"/>
      <c r="L9" s="655"/>
      <c r="M9" s="2"/>
    </row>
    <row r="10" spans="1:13" s="656" customFormat="1" ht="9.75" customHeight="1">
      <c r="A10" s="1"/>
      <c r="B10" s="1"/>
      <c r="C10" s="1"/>
      <c r="D10" s="1"/>
      <c r="E10" s="1"/>
      <c r="F10" s="1"/>
      <c r="G10" s="1"/>
      <c r="H10" s="1"/>
      <c r="I10" s="1"/>
      <c r="J10" s="654"/>
      <c r="K10" s="655"/>
      <c r="L10" s="655"/>
      <c r="M10" s="655"/>
    </row>
    <row r="11" spans="1:13" s="656" customFormat="1" ht="16.5">
      <c r="A11" s="10" t="s">
        <v>332</v>
      </c>
      <c r="B11" s="10"/>
      <c r="C11" s="1">
        <v>439</v>
      </c>
      <c r="D11" s="1"/>
      <c r="E11" s="1">
        <v>425</v>
      </c>
      <c r="F11" s="1"/>
      <c r="G11" s="1">
        <v>140</v>
      </c>
      <c r="H11" s="1"/>
      <c r="I11" s="1">
        <v>135</v>
      </c>
      <c r="J11" s="654"/>
      <c r="K11" s="655"/>
      <c r="L11" s="655"/>
      <c r="M11" s="655"/>
    </row>
    <row r="12" spans="1:13" s="656" customFormat="1" ht="12" customHeight="1">
      <c r="A12" s="1"/>
      <c r="B12" s="1"/>
      <c r="C12" s="1"/>
      <c r="D12" s="1"/>
      <c r="E12" s="1"/>
      <c r="F12" s="1"/>
      <c r="G12" s="1"/>
      <c r="H12" s="1"/>
      <c r="I12" s="1"/>
      <c r="J12" s="654"/>
      <c r="K12" s="655"/>
      <c r="L12" s="655"/>
      <c r="M12" s="655"/>
    </row>
    <row r="13" spans="1:13" s="656" customFormat="1" ht="16.5">
      <c r="A13" s="10" t="s">
        <v>333</v>
      </c>
      <c r="B13" s="10"/>
      <c r="C13" s="1">
        <v>38</v>
      </c>
      <c r="D13" s="1"/>
      <c r="E13" s="1">
        <v>44</v>
      </c>
      <c r="F13" s="1"/>
      <c r="G13" s="64" t="s">
        <v>381</v>
      </c>
      <c r="H13" s="64"/>
      <c r="I13" s="64" t="s">
        <v>381</v>
      </c>
      <c r="J13" s="654"/>
      <c r="K13" s="655"/>
      <c r="L13" s="655"/>
      <c r="M13" s="655"/>
    </row>
    <row r="14" spans="1:13" s="656" customFormat="1" ht="7.5" customHeight="1">
      <c r="A14" s="8"/>
      <c r="B14" s="8"/>
      <c r="C14" s="8"/>
      <c r="D14" s="8"/>
      <c r="E14" s="8"/>
      <c r="F14" s="8"/>
      <c r="G14" s="8"/>
      <c r="H14" s="8"/>
      <c r="I14" s="8"/>
      <c r="J14" s="654"/>
      <c r="K14" s="655"/>
      <c r="L14" s="655"/>
      <c r="M14" s="655"/>
    </row>
    <row r="15" spans="1:13" s="656" customFormat="1" ht="7.5" customHeight="1">
      <c r="A15" s="1"/>
      <c r="B15" s="1"/>
      <c r="C15" s="1"/>
      <c r="D15" s="1"/>
      <c r="E15" s="1"/>
      <c r="F15" s="1"/>
      <c r="G15" s="1"/>
      <c r="H15" s="1"/>
      <c r="I15" s="1"/>
      <c r="J15" s="654"/>
      <c r="K15" s="655"/>
      <c r="L15" s="655"/>
      <c r="M15" s="655"/>
    </row>
    <row r="16" spans="1:13" s="656" customFormat="1" ht="18">
      <c r="A16" s="71" t="s">
        <v>382</v>
      </c>
      <c r="B16" s="10"/>
      <c r="C16" s="69">
        <v>40</v>
      </c>
      <c r="D16" s="69"/>
      <c r="E16" s="69">
        <v>49</v>
      </c>
      <c r="F16" s="69"/>
      <c r="G16" s="69">
        <v>54</v>
      </c>
      <c r="H16" s="69"/>
      <c r="I16" s="69">
        <v>59</v>
      </c>
      <c r="J16" s="654"/>
      <c r="K16" s="6"/>
      <c r="L16" s="657"/>
      <c r="M16" s="6"/>
    </row>
    <row r="17" spans="1:13" s="656" customFormat="1" ht="9" customHeight="1">
      <c r="A17" s="1"/>
      <c r="B17" s="1"/>
      <c r="C17" s="1"/>
      <c r="D17" s="1"/>
      <c r="E17" s="1"/>
      <c r="F17" s="1"/>
      <c r="G17" s="1"/>
      <c r="H17" s="1"/>
      <c r="I17" s="1"/>
      <c r="J17" s="654"/>
      <c r="K17" s="2"/>
      <c r="L17" s="655"/>
      <c r="M17" s="2"/>
    </row>
    <row r="18" spans="1:13" s="656" customFormat="1" ht="14.25" customHeight="1">
      <c r="A18" s="10" t="s">
        <v>334</v>
      </c>
      <c r="B18" s="10"/>
      <c r="C18" s="1">
        <v>1</v>
      </c>
      <c r="D18" s="1"/>
      <c r="E18" s="1">
        <v>2</v>
      </c>
      <c r="F18" s="1"/>
      <c r="G18" s="1">
        <v>46</v>
      </c>
      <c r="H18" s="1"/>
      <c r="I18" s="1">
        <v>50</v>
      </c>
      <c r="J18" s="654"/>
      <c r="K18" s="6"/>
      <c r="L18" s="657"/>
      <c r="M18" s="6"/>
    </row>
    <row r="19" spans="1:13" s="656" customFormat="1" ht="9" customHeight="1">
      <c r="A19" s="1"/>
      <c r="B19" s="1"/>
      <c r="C19" s="1"/>
      <c r="D19" s="1"/>
      <c r="E19" s="1"/>
      <c r="F19" s="1"/>
      <c r="G19" s="1"/>
      <c r="H19" s="1"/>
      <c r="I19" s="1"/>
      <c r="J19" s="654"/>
      <c r="K19" s="2"/>
      <c r="L19" s="655"/>
      <c r="M19" s="2"/>
    </row>
    <row r="20" spans="1:13" s="656" customFormat="1" ht="16.5">
      <c r="A20" s="10" t="s">
        <v>335</v>
      </c>
      <c r="B20" s="10"/>
      <c r="C20" s="1">
        <v>39</v>
      </c>
      <c r="D20" s="1"/>
      <c r="E20" s="1">
        <v>47</v>
      </c>
      <c r="F20" s="1"/>
      <c r="G20" s="1">
        <v>8</v>
      </c>
      <c r="H20" s="1"/>
      <c r="I20" s="1">
        <v>9</v>
      </c>
      <c r="J20" s="654"/>
      <c r="K20" s="6"/>
      <c r="L20" s="657"/>
      <c r="M20" s="6"/>
    </row>
    <row r="21" spans="1:13" s="656" customFormat="1" ht="9.75" customHeight="1">
      <c r="A21" s="1"/>
      <c r="B21" s="1"/>
      <c r="C21" s="1"/>
      <c r="D21" s="1"/>
      <c r="E21" s="1"/>
      <c r="F21" s="1"/>
      <c r="G21" s="1"/>
      <c r="H21" s="1"/>
      <c r="I21" s="1"/>
      <c r="J21" s="654"/>
      <c r="K21" s="2"/>
      <c r="L21" s="655"/>
      <c r="M21" s="2"/>
    </row>
    <row r="22" spans="1:13" s="656" customFormat="1" ht="16.5">
      <c r="A22" s="10" t="s">
        <v>336</v>
      </c>
      <c r="B22" s="10"/>
      <c r="C22" s="64" t="s">
        <v>381</v>
      </c>
      <c r="D22" s="64"/>
      <c r="E22" s="64" t="s">
        <v>381</v>
      </c>
      <c r="F22" s="1"/>
      <c r="G22" s="64" t="s">
        <v>381</v>
      </c>
      <c r="H22" s="64"/>
      <c r="I22" s="64" t="s">
        <v>381</v>
      </c>
      <c r="J22" s="654"/>
      <c r="K22" s="6"/>
      <c r="L22" s="657"/>
      <c r="M22" s="6"/>
    </row>
    <row r="23" spans="1:13" s="658" customFormat="1" ht="10.5" customHeight="1">
      <c r="A23" s="8"/>
      <c r="B23" s="8"/>
      <c r="C23" s="8"/>
      <c r="D23" s="8"/>
      <c r="E23" s="8"/>
      <c r="F23" s="8"/>
      <c r="G23" s="8"/>
      <c r="H23" s="8"/>
      <c r="I23" s="8"/>
      <c r="J23" s="654"/>
      <c r="K23" s="654"/>
      <c r="L23" s="654"/>
      <c r="M23" s="654"/>
    </row>
    <row r="24" spans="1:13" s="9" customFormat="1" ht="15.75">
      <c r="A24" s="1"/>
      <c r="B24" s="1"/>
      <c r="C24" s="1"/>
      <c r="D24" s="1"/>
      <c r="E24" s="1"/>
      <c r="F24" s="1"/>
      <c r="G24" s="1"/>
      <c r="H24" s="1"/>
      <c r="I24" s="1"/>
      <c r="J24" s="12"/>
      <c r="K24" s="2"/>
      <c r="L24" s="2"/>
      <c r="M24" s="2"/>
    </row>
    <row r="25" spans="1:13" s="9" customFormat="1" ht="16.5">
      <c r="A25" s="10" t="s">
        <v>337</v>
      </c>
      <c r="B25" s="10"/>
      <c r="C25" s="1"/>
      <c r="D25" s="1"/>
      <c r="E25" s="1"/>
      <c r="F25" s="1"/>
      <c r="G25" s="1"/>
      <c r="H25" s="1"/>
      <c r="I25" s="1"/>
      <c r="J25" s="12"/>
      <c r="K25" s="126"/>
      <c r="L25" s="126"/>
      <c r="M25" s="126"/>
    </row>
    <row r="26" spans="1:13" s="9" customFormat="1" ht="21" customHeight="1">
      <c r="A26" s="11" t="s">
        <v>383</v>
      </c>
      <c r="B26" s="11"/>
      <c r="C26" s="1">
        <v>1.78</v>
      </c>
      <c r="D26" s="1"/>
      <c r="E26" s="1">
        <v>1.78</v>
      </c>
      <c r="F26" s="1"/>
      <c r="G26" s="1">
        <v>1.15</v>
      </c>
      <c r="H26" s="1"/>
      <c r="I26" s="1">
        <v>1.16</v>
      </c>
      <c r="J26" s="12"/>
      <c r="K26" s="6"/>
      <c r="L26" s="6"/>
      <c r="M26" s="6"/>
    </row>
    <row r="27" spans="1:13" s="9" customFormat="1" ht="12.75" customHeight="1">
      <c r="A27" s="1"/>
      <c r="B27" s="1"/>
      <c r="C27" s="1"/>
      <c r="D27" s="1"/>
      <c r="E27" s="659"/>
      <c r="F27" s="1"/>
      <c r="G27" s="1"/>
      <c r="H27" s="1"/>
      <c r="I27" s="1"/>
      <c r="J27" s="1"/>
      <c r="K27" s="7"/>
      <c r="L27" s="7"/>
      <c r="M27" s="7"/>
    </row>
    <row r="28" s="660" customFormat="1" ht="18.75" customHeight="1">
      <c r="E28" s="661"/>
    </row>
    <row r="29" spans="1:11" s="660" customFormat="1" ht="18" customHeight="1">
      <c r="A29" s="662" t="s">
        <v>384</v>
      </c>
      <c r="B29" s="663" t="s">
        <v>338</v>
      </c>
      <c r="C29" s="663"/>
      <c r="D29" s="663"/>
      <c r="E29" s="664"/>
      <c r="F29" s="663"/>
      <c r="G29" s="663"/>
      <c r="H29" s="663"/>
      <c r="I29" s="663"/>
      <c r="J29" s="663"/>
      <c r="K29" s="663"/>
    </row>
    <row r="30" spans="1:11" s="660" customFormat="1" ht="11.25" customHeight="1">
      <c r="A30" s="775"/>
      <c r="B30" s="775"/>
      <c r="C30" s="775"/>
      <c r="D30" s="775"/>
      <c r="E30" s="775"/>
      <c r="F30" s="775"/>
      <c r="G30" s="775"/>
      <c r="H30" s="775"/>
      <c r="I30" s="775"/>
      <c r="J30" s="775"/>
      <c r="K30" s="775"/>
    </row>
    <row r="31" spans="1:11" s="660" customFormat="1" ht="18" customHeight="1">
      <c r="A31" s="665" t="s">
        <v>385</v>
      </c>
      <c r="B31" s="663" t="s">
        <v>386</v>
      </c>
      <c r="C31" s="663"/>
      <c r="D31" s="663"/>
      <c r="E31" s="664"/>
      <c r="F31" s="663"/>
      <c r="G31" s="663"/>
      <c r="H31" s="663"/>
      <c r="I31" s="663"/>
      <c r="J31" s="663"/>
      <c r="K31" s="663"/>
    </row>
    <row r="32" spans="2:11" s="660" customFormat="1" ht="13.5" customHeight="1">
      <c r="B32" s="663" t="s">
        <v>339</v>
      </c>
      <c r="C32" s="663"/>
      <c r="D32" s="663"/>
      <c r="E32" s="664"/>
      <c r="F32" s="663"/>
      <c r="G32" s="663"/>
      <c r="H32" s="663"/>
      <c r="I32" s="663"/>
      <c r="J32" s="663"/>
      <c r="K32" s="663"/>
    </row>
    <row r="33" spans="2:11" s="666" customFormat="1" ht="21.75" customHeight="1">
      <c r="B33" s="663" t="s">
        <v>340</v>
      </c>
      <c r="C33" s="667"/>
      <c r="D33" s="667"/>
      <c r="E33" s="668"/>
      <c r="F33" s="667"/>
      <c r="G33" s="667"/>
      <c r="H33" s="667"/>
      <c r="I33" s="667"/>
      <c r="J33" s="667"/>
      <c r="K33" s="667"/>
    </row>
    <row r="34" spans="1:11" s="660" customFormat="1" ht="12.75">
      <c r="A34" s="663"/>
      <c r="B34" s="663"/>
      <c r="C34" s="663"/>
      <c r="D34" s="663"/>
      <c r="E34" s="663"/>
      <c r="F34" s="663"/>
      <c r="G34" s="663"/>
      <c r="H34" s="663"/>
      <c r="I34" s="663"/>
      <c r="J34" s="663"/>
      <c r="K34" s="663"/>
    </row>
    <row r="35" spans="1:11" s="660" customFormat="1" ht="15.75" customHeight="1">
      <c r="A35" s="663" t="s">
        <v>341</v>
      </c>
      <c r="B35" s="663" t="s">
        <v>342</v>
      </c>
      <c r="C35" s="663"/>
      <c r="D35" s="663"/>
      <c r="E35" s="664"/>
      <c r="F35" s="663"/>
      <c r="G35" s="663"/>
      <c r="H35" s="663"/>
      <c r="I35" s="663"/>
      <c r="J35" s="663"/>
      <c r="K35" s="663"/>
    </row>
    <row r="36" spans="2:11" s="660" customFormat="1" ht="12.75">
      <c r="B36" s="663" t="s">
        <v>407</v>
      </c>
      <c r="C36" s="663"/>
      <c r="D36" s="663"/>
      <c r="E36" s="663"/>
      <c r="F36" s="663"/>
      <c r="G36" s="663"/>
      <c r="H36" s="663"/>
      <c r="I36" s="663"/>
      <c r="J36" s="663"/>
      <c r="K36" s="663"/>
    </row>
    <row r="39" ht="15.75">
      <c r="O39" s="127"/>
    </row>
  </sheetData>
  <mergeCells count="8">
    <mergeCell ref="A30:K30"/>
    <mergeCell ref="E2:F2"/>
    <mergeCell ref="K4:M4"/>
    <mergeCell ref="G5:I5"/>
    <mergeCell ref="K5:M5"/>
    <mergeCell ref="C5:E5"/>
    <mergeCell ref="C4:F4"/>
    <mergeCell ref="G4:J4"/>
  </mergeCells>
  <printOptions/>
  <pageMargins left="0.94488188976378" right="0" top="0.196850393700787" bottom="0.196850393700787" header="0.511811023622047" footer="0.1"/>
  <pageSetup firstPageNumber="25" useFirstPageNumber="1" horizontalDpi="300" verticalDpi="300" orientation="landscape" paperSize="9" r:id="rId1"/>
  <headerFooter alignWithMargins="0">
    <oddFooter>&amp;R&amp;10頁 &amp;P</oddFooter>
  </headerFooter>
</worksheet>
</file>

<file path=xl/worksheets/sheet27.xml><?xml version="1.0" encoding="utf-8"?>
<worksheet xmlns="http://schemas.openxmlformats.org/spreadsheetml/2006/main" xmlns:r="http://schemas.openxmlformats.org/officeDocument/2006/relationships">
  <dimension ref="A1:O40"/>
  <sheetViews>
    <sheetView workbookViewId="0" topLeftCell="A1">
      <selection activeCell="A1" sqref="A1"/>
    </sheetView>
  </sheetViews>
  <sheetFormatPr defaultColWidth="9.00390625" defaultRowHeight="16.5"/>
  <cols>
    <col min="1" max="1" width="23.25390625" style="12" customWidth="1"/>
    <col min="2" max="2" width="6.375" style="12" customWidth="1"/>
    <col min="3" max="3" width="11.875" style="12" customWidth="1"/>
    <col min="4" max="4" width="2.00390625" style="12" customWidth="1"/>
    <col min="5" max="5" width="11.375" style="12" customWidth="1"/>
    <col min="6" max="6" width="7.00390625" style="12" customWidth="1"/>
    <col min="7" max="7" width="11.75390625" style="12" customWidth="1"/>
    <col min="8" max="8" width="2.00390625" style="12" customWidth="1"/>
    <col min="9" max="9" width="11.00390625" style="12" customWidth="1"/>
    <col min="10" max="10" width="5.50390625" style="12" customWidth="1"/>
    <col min="11" max="11" width="11.00390625" style="12" customWidth="1"/>
    <col min="12" max="12" width="3.625" style="12" customWidth="1"/>
    <col min="13" max="13" width="11.125" style="12" customWidth="1"/>
    <col min="14" max="14" width="6.375" style="12" customWidth="1"/>
    <col min="15" max="16384" width="9.00390625" style="12" customWidth="1"/>
  </cols>
  <sheetData>
    <row r="1" spans="1:14" ht="18.75">
      <c r="A1" s="79" t="s">
        <v>343</v>
      </c>
      <c r="B1" s="1"/>
      <c r="C1" s="1"/>
      <c r="D1" s="1"/>
      <c r="E1" s="1"/>
      <c r="F1" s="1"/>
      <c r="G1" s="1"/>
      <c r="H1" s="1"/>
      <c r="I1" s="1"/>
      <c r="J1" s="1"/>
      <c r="K1" s="1"/>
      <c r="L1" s="1"/>
      <c r="M1" s="1"/>
      <c r="N1" s="1"/>
    </row>
    <row r="2" spans="1:14" ht="16.5" customHeight="1">
      <c r="A2" s="1"/>
      <c r="B2" s="1"/>
      <c r="C2" s="1"/>
      <c r="D2" s="1"/>
      <c r="E2" s="1"/>
      <c r="F2" s="1"/>
      <c r="G2" s="776" t="s">
        <v>344</v>
      </c>
      <c r="H2" s="776"/>
      <c r="I2" s="776"/>
      <c r="K2" s="1"/>
      <c r="L2" s="1"/>
      <c r="M2" s="1"/>
      <c r="N2" s="1"/>
    </row>
    <row r="3" spans="1:14" ht="17.25" customHeight="1">
      <c r="A3" s="1"/>
      <c r="B3" s="1"/>
      <c r="C3" s="1"/>
      <c r="D3" s="1"/>
      <c r="E3" s="69"/>
      <c r="F3" s="669" t="s">
        <v>406</v>
      </c>
      <c r="G3" s="69"/>
      <c r="H3" s="69"/>
      <c r="I3" s="69"/>
      <c r="J3" s="670" t="s">
        <v>157</v>
      </c>
      <c r="K3" s="69"/>
      <c r="L3" s="1"/>
      <c r="M3" s="1"/>
      <c r="N3" s="1"/>
    </row>
    <row r="4" spans="1:14" ht="15.75">
      <c r="A4" s="69" t="s">
        <v>345</v>
      </c>
      <c r="B4" s="1"/>
      <c r="C4" s="1"/>
      <c r="D4" s="1"/>
      <c r="E4" s="1"/>
      <c r="F4" s="1"/>
      <c r="G4" s="1"/>
      <c r="H4" s="1"/>
      <c r="I4" s="1"/>
      <c r="J4" s="1"/>
      <c r="K4" s="1"/>
      <c r="L4" s="1"/>
      <c r="M4" s="1"/>
      <c r="N4" s="1"/>
    </row>
    <row r="5" spans="1:14" s="2" customFormat="1" ht="18" customHeight="1">
      <c r="A5" s="1" t="s">
        <v>346</v>
      </c>
      <c r="B5" s="1"/>
      <c r="C5" s="1"/>
      <c r="D5" s="1"/>
      <c r="E5" s="1"/>
      <c r="F5" s="64" t="s">
        <v>408</v>
      </c>
      <c r="G5" s="1"/>
      <c r="H5" s="1"/>
      <c r="I5" s="1"/>
      <c r="J5" s="1">
        <v>431</v>
      </c>
      <c r="K5" s="1"/>
      <c r="L5" s="1"/>
      <c r="M5" s="1"/>
      <c r="N5" s="1"/>
    </row>
    <row r="6" spans="1:14" s="2" customFormat="1" ht="18" customHeight="1">
      <c r="A6" s="1" t="s">
        <v>354</v>
      </c>
      <c r="B6" s="1"/>
      <c r="C6" s="1"/>
      <c r="D6" s="1"/>
      <c r="E6" s="1"/>
      <c r="F6" s="1">
        <v>442</v>
      </c>
      <c r="G6" s="1"/>
      <c r="H6" s="1"/>
      <c r="I6" s="1"/>
      <c r="J6" s="64" t="s">
        <v>408</v>
      </c>
      <c r="K6" s="1"/>
      <c r="L6" s="1"/>
      <c r="M6" s="1"/>
      <c r="N6" s="1"/>
    </row>
    <row r="7" spans="1:14" s="2" customFormat="1" ht="18" customHeight="1">
      <c r="A7" s="1" t="s">
        <v>352</v>
      </c>
      <c r="B7" s="1"/>
      <c r="C7" s="1"/>
      <c r="D7" s="1"/>
      <c r="E7" s="1"/>
      <c r="F7" s="1">
        <v>2</v>
      </c>
      <c r="G7" s="1"/>
      <c r="H7" s="1"/>
      <c r="I7" s="1"/>
      <c r="J7" s="64" t="s">
        <v>408</v>
      </c>
      <c r="K7" s="1"/>
      <c r="L7" s="1"/>
      <c r="M7" s="1"/>
      <c r="N7" s="1"/>
    </row>
    <row r="8" spans="1:14" s="2" customFormat="1" ht="18" customHeight="1">
      <c r="A8" s="1" t="s">
        <v>347</v>
      </c>
      <c r="B8" s="1"/>
      <c r="C8" s="1"/>
      <c r="D8" s="1"/>
      <c r="E8" s="1"/>
      <c r="F8" s="1">
        <v>1</v>
      </c>
      <c r="G8" s="1"/>
      <c r="H8" s="1"/>
      <c r="I8" s="1"/>
      <c r="J8" s="1">
        <v>1</v>
      </c>
      <c r="K8" s="1"/>
      <c r="L8" s="1"/>
      <c r="M8" s="1"/>
      <c r="N8" s="1"/>
    </row>
    <row r="9" spans="1:14" s="2" customFormat="1" ht="18" customHeight="1">
      <c r="A9" s="1" t="s">
        <v>348</v>
      </c>
      <c r="B9" s="1"/>
      <c r="C9" s="1"/>
      <c r="D9" s="1"/>
      <c r="E9" s="1"/>
      <c r="F9" s="1">
        <v>39</v>
      </c>
      <c r="G9" s="1"/>
      <c r="H9" s="1"/>
      <c r="I9" s="1"/>
      <c r="J9" s="1">
        <v>37</v>
      </c>
      <c r="K9" s="1"/>
      <c r="L9" s="1"/>
      <c r="M9" s="1"/>
      <c r="N9" s="1"/>
    </row>
    <row r="10" spans="1:14" s="655" customFormat="1" ht="18" customHeight="1">
      <c r="A10" s="1" t="s">
        <v>349</v>
      </c>
      <c r="B10" s="1"/>
      <c r="C10" s="1"/>
      <c r="D10" s="1"/>
      <c r="E10" s="1"/>
      <c r="F10" s="1">
        <v>6</v>
      </c>
      <c r="G10" s="1"/>
      <c r="H10" s="1"/>
      <c r="I10" s="1"/>
      <c r="J10" s="1">
        <v>6</v>
      </c>
      <c r="K10" s="1"/>
      <c r="L10" s="1"/>
      <c r="M10" s="1"/>
      <c r="N10" s="1"/>
    </row>
    <row r="11" spans="1:14" s="655" customFormat="1" ht="9.75" customHeight="1">
      <c r="A11" s="1"/>
      <c r="B11" s="1"/>
      <c r="C11" s="1"/>
      <c r="D11" s="1"/>
      <c r="E11" s="1"/>
      <c r="F11" s="1"/>
      <c r="G11" s="1"/>
      <c r="H11" s="1"/>
      <c r="I11" s="1"/>
      <c r="J11" s="1"/>
      <c r="K11" s="1"/>
      <c r="L11" s="1"/>
      <c r="M11" s="1"/>
      <c r="N11" s="1"/>
    </row>
    <row r="12" spans="1:14" s="655" customFormat="1" ht="18" customHeight="1">
      <c r="A12" s="69" t="s">
        <v>350</v>
      </c>
      <c r="B12" s="1"/>
      <c r="C12" s="1"/>
      <c r="D12" s="1"/>
      <c r="E12" s="1"/>
      <c r="F12" s="1"/>
      <c r="G12" s="1"/>
      <c r="H12" s="1"/>
      <c r="I12" s="1"/>
      <c r="J12" s="1"/>
      <c r="K12" s="1"/>
      <c r="L12" s="1"/>
      <c r="M12" s="1"/>
      <c r="N12" s="1"/>
    </row>
    <row r="13" spans="1:14" s="655" customFormat="1" ht="18" customHeight="1">
      <c r="A13" s="1" t="s">
        <v>351</v>
      </c>
      <c r="B13" s="1"/>
      <c r="C13" s="1"/>
      <c r="D13" s="1"/>
      <c r="E13" s="1"/>
      <c r="F13" s="1">
        <v>128</v>
      </c>
      <c r="G13" s="1"/>
      <c r="H13" s="1"/>
      <c r="I13" s="1"/>
      <c r="J13" s="1">
        <v>125</v>
      </c>
      <c r="K13" s="1"/>
      <c r="L13" s="1"/>
      <c r="M13" s="1"/>
      <c r="N13" s="1"/>
    </row>
    <row r="14" spans="1:14" s="655" customFormat="1" ht="18" customHeight="1">
      <c r="A14" s="1" t="s">
        <v>352</v>
      </c>
      <c r="B14" s="1"/>
      <c r="C14" s="1"/>
      <c r="D14" s="1"/>
      <c r="E14" s="1"/>
      <c r="F14" s="1">
        <v>7</v>
      </c>
      <c r="G14" s="1"/>
      <c r="H14" s="1"/>
      <c r="I14" s="1"/>
      <c r="J14" s="1">
        <v>6</v>
      </c>
      <c r="K14" s="1"/>
      <c r="L14" s="1"/>
      <c r="M14" s="1"/>
      <c r="N14" s="1"/>
    </row>
    <row r="15" spans="1:14" s="655" customFormat="1" ht="18" customHeight="1">
      <c r="A15" s="1"/>
      <c r="B15" s="1"/>
      <c r="C15" s="1"/>
      <c r="D15" s="1"/>
      <c r="E15" s="1"/>
      <c r="F15" s="1"/>
      <c r="G15" s="1"/>
      <c r="H15" s="1"/>
      <c r="I15" s="1"/>
      <c r="J15" s="1"/>
      <c r="K15" s="1"/>
      <c r="L15" s="1"/>
      <c r="M15" s="1"/>
      <c r="N15" s="1"/>
    </row>
    <row r="16" spans="1:14" s="655" customFormat="1" ht="18" customHeight="1">
      <c r="A16" s="69" t="s">
        <v>353</v>
      </c>
      <c r="B16" s="1"/>
      <c r="C16" s="1"/>
      <c r="D16" s="1"/>
      <c r="E16" s="1"/>
      <c r="F16" s="1"/>
      <c r="G16" s="1"/>
      <c r="H16" s="1"/>
      <c r="I16" s="1"/>
      <c r="J16" s="1"/>
      <c r="K16" s="1"/>
      <c r="L16" s="1"/>
      <c r="M16" s="1"/>
      <c r="N16" s="1"/>
    </row>
    <row r="17" spans="1:14" s="655" customFormat="1" ht="18" customHeight="1">
      <c r="A17" s="1" t="s">
        <v>354</v>
      </c>
      <c r="B17" s="1"/>
      <c r="C17" s="1"/>
      <c r="D17" s="1"/>
      <c r="E17" s="1"/>
      <c r="F17" s="1">
        <v>48</v>
      </c>
      <c r="G17" s="1"/>
      <c r="H17" s="1"/>
      <c r="I17" s="1"/>
      <c r="J17" s="1">
        <v>46</v>
      </c>
      <c r="K17" s="1"/>
      <c r="L17" s="1"/>
      <c r="M17" s="1"/>
      <c r="N17" s="1"/>
    </row>
    <row r="18" spans="1:14" s="655" customFormat="1" ht="18" customHeight="1">
      <c r="A18" s="1" t="s">
        <v>352</v>
      </c>
      <c r="B18" s="1"/>
      <c r="C18" s="1"/>
      <c r="D18" s="1"/>
      <c r="E18" s="1"/>
      <c r="F18" s="1">
        <v>4</v>
      </c>
      <c r="G18" s="1"/>
      <c r="H18" s="1"/>
      <c r="I18" s="1"/>
      <c r="J18" s="1">
        <v>4</v>
      </c>
      <c r="K18" s="1"/>
      <c r="L18" s="1"/>
      <c r="M18" s="1"/>
      <c r="N18" s="1"/>
    </row>
    <row r="19" spans="1:14" s="655" customFormat="1" ht="14.25" customHeight="1">
      <c r="A19" s="1"/>
      <c r="B19" s="1"/>
      <c r="C19" s="1"/>
      <c r="D19" s="1"/>
      <c r="E19" s="1"/>
      <c r="F19" s="1"/>
      <c r="G19" s="1"/>
      <c r="H19" s="1"/>
      <c r="I19" s="1"/>
      <c r="J19" s="1"/>
      <c r="K19" s="1"/>
      <c r="L19" s="1"/>
      <c r="M19" s="1"/>
      <c r="N19" s="1"/>
    </row>
    <row r="20" spans="1:14" s="655" customFormat="1" ht="18" customHeight="1">
      <c r="A20" s="9" t="s">
        <v>355</v>
      </c>
      <c r="B20" s="1"/>
      <c r="C20" s="1"/>
      <c r="D20" s="1"/>
      <c r="E20" s="1"/>
      <c r="F20" s="1"/>
      <c r="G20" s="1"/>
      <c r="H20" s="1"/>
      <c r="I20" s="1"/>
      <c r="J20" s="1"/>
      <c r="K20" s="1"/>
      <c r="L20" s="1"/>
      <c r="M20" s="1"/>
      <c r="N20" s="1"/>
    </row>
    <row r="21" spans="1:14" s="655" customFormat="1" ht="18" customHeight="1">
      <c r="A21" s="138" t="s">
        <v>345</v>
      </c>
      <c r="B21" s="9"/>
      <c r="C21" s="9"/>
      <c r="D21" s="9"/>
      <c r="E21" s="9"/>
      <c r="F21" s="9"/>
      <c r="G21" s="9"/>
      <c r="H21" s="9"/>
      <c r="I21" s="9"/>
      <c r="J21" s="9"/>
      <c r="K21" s="9"/>
      <c r="L21" s="9"/>
      <c r="M21" s="9"/>
      <c r="N21" s="9"/>
    </row>
    <row r="22" spans="1:14" s="655" customFormat="1" ht="17.25" customHeight="1">
      <c r="A22" s="9" t="s">
        <v>409</v>
      </c>
      <c r="B22" s="9"/>
      <c r="C22" s="9"/>
      <c r="D22" s="9"/>
      <c r="E22" s="9"/>
      <c r="F22" s="9"/>
      <c r="G22" s="9"/>
      <c r="H22" s="9"/>
      <c r="I22" s="9"/>
      <c r="J22" s="9"/>
      <c r="K22" s="9"/>
      <c r="L22" s="9"/>
      <c r="M22" s="9"/>
      <c r="N22" s="9"/>
    </row>
    <row r="23" spans="1:14" s="655" customFormat="1" ht="17.25" customHeight="1">
      <c r="A23" s="9" t="s">
        <v>356</v>
      </c>
      <c r="B23" s="9"/>
      <c r="C23" s="9"/>
      <c r="D23" s="9"/>
      <c r="E23" s="9"/>
      <c r="F23" s="9"/>
      <c r="G23" s="9"/>
      <c r="H23" s="9"/>
      <c r="I23" s="9"/>
      <c r="J23" s="9"/>
      <c r="K23" s="9"/>
      <c r="L23" s="9"/>
      <c r="M23" s="9"/>
      <c r="N23" s="9"/>
    </row>
    <row r="24" spans="1:14" s="654" customFormat="1" ht="17.25" customHeight="1">
      <c r="A24" s="9" t="s">
        <v>357</v>
      </c>
      <c r="B24" s="9"/>
      <c r="C24" s="9"/>
      <c r="D24" s="9"/>
      <c r="E24" s="9"/>
      <c r="F24" s="9"/>
      <c r="G24" s="9"/>
      <c r="H24" s="9"/>
      <c r="I24" s="9"/>
      <c r="J24" s="9"/>
      <c r="K24" s="9"/>
      <c r="L24" s="9"/>
      <c r="M24" s="9"/>
      <c r="N24" s="9"/>
    </row>
    <row r="25" spans="1:14" s="126" customFormat="1" ht="17.25" customHeight="1">
      <c r="A25" s="9" t="s">
        <v>358</v>
      </c>
      <c r="B25" s="9"/>
      <c r="C25" s="9"/>
      <c r="D25" s="9"/>
      <c r="E25" s="9"/>
      <c r="F25" s="9"/>
      <c r="G25" s="9"/>
      <c r="H25" s="9"/>
      <c r="I25" s="9"/>
      <c r="J25" s="9"/>
      <c r="K25" s="9"/>
      <c r="L25" s="9"/>
      <c r="M25" s="9"/>
      <c r="N25" s="9"/>
    </row>
    <row r="26" spans="1:14" s="126" customFormat="1" ht="12.75" customHeight="1">
      <c r="A26" s="9"/>
      <c r="B26" s="9"/>
      <c r="C26" s="9"/>
      <c r="D26" s="9"/>
      <c r="E26" s="9"/>
      <c r="F26" s="9"/>
      <c r="G26" s="9"/>
      <c r="H26" s="9"/>
      <c r="I26" s="9"/>
      <c r="J26" s="9"/>
      <c r="K26" s="9"/>
      <c r="L26" s="9"/>
      <c r="M26" s="9"/>
      <c r="N26" s="9"/>
    </row>
    <row r="27" spans="1:14" s="126" customFormat="1" ht="18" customHeight="1">
      <c r="A27" s="138" t="s">
        <v>350</v>
      </c>
      <c r="B27" s="9"/>
      <c r="C27" s="9"/>
      <c r="D27" s="9"/>
      <c r="E27" s="9"/>
      <c r="F27" s="9"/>
      <c r="G27" s="9"/>
      <c r="H27" s="9"/>
      <c r="I27" s="9"/>
      <c r="J27" s="9"/>
      <c r="K27" s="9"/>
      <c r="L27" s="9"/>
      <c r="M27" s="9"/>
      <c r="N27" s="9"/>
    </row>
    <row r="28" spans="1:14" s="126" customFormat="1" ht="17.25" customHeight="1">
      <c r="A28" s="9" t="s">
        <v>359</v>
      </c>
      <c r="B28" s="9"/>
      <c r="C28" s="9"/>
      <c r="D28" s="9"/>
      <c r="E28" s="9"/>
      <c r="F28" s="9"/>
      <c r="G28" s="9"/>
      <c r="H28" s="9"/>
      <c r="I28" s="9"/>
      <c r="J28" s="9"/>
      <c r="K28" s="9"/>
      <c r="L28" s="9"/>
      <c r="M28" s="9"/>
      <c r="N28" s="9"/>
    </row>
    <row r="29" spans="1:14" s="671" customFormat="1" ht="17.25" customHeight="1">
      <c r="A29" s="9" t="s">
        <v>360</v>
      </c>
      <c r="B29" s="9"/>
      <c r="C29" s="9"/>
      <c r="D29" s="9"/>
      <c r="E29" s="9"/>
      <c r="F29" s="9"/>
      <c r="G29" s="9"/>
      <c r="H29" s="9"/>
      <c r="I29" s="9"/>
      <c r="J29" s="9"/>
      <c r="K29" s="9"/>
      <c r="L29" s="9"/>
      <c r="M29" s="9"/>
      <c r="N29" s="9"/>
    </row>
    <row r="30" spans="1:14" s="671" customFormat="1" ht="17.25" customHeight="1">
      <c r="A30" s="9" t="s">
        <v>361</v>
      </c>
      <c r="B30" s="9"/>
      <c r="C30" s="9"/>
      <c r="D30" s="9"/>
      <c r="E30" s="9"/>
      <c r="F30" s="9"/>
      <c r="G30" s="9"/>
      <c r="H30" s="9"/>
      <c r="I30" s="9"/>
      <c r="J30" s="9"/>
      <c r="K30" s="9"/>
      <c r="L30" s="9"/>
      <c r="M30" s="9"/>
      <c r="N30" s="9"/>
    </row>
    <row r="31" spans="1:14" s="671" customFormat="1" ht="12.75" customHeight="1">
      <c r="A31" s="9"/>
      <c r="B31" s="9"/>
      <c r="C31" s="9"/>
      <c r="D31" s="9"/>
      <c r="E31" s="9"/>
      <c r="F31" s="9"/>
      <c r="G31" s="9"/>
      <c r="H31" s="9"/>
      <c r="I31" s="9"/>
      <c r="J31" s="9"/>
      <c r="K31" s="9"/>
      <c r="L31" s="9"/>
      <c r="M31" s="9"/>
      <c r="N31" s="9"/>
    </row>
    <row r="32" spans="1:14" s="671" customFormat="1" ht="18" customHeight="1">
      <c r="A32" s="138" t="s">
        <v>353</v>
      </c>
      <c r="B32" s="9"/>
      <c r="C32" s="9"/>
      <c r="D32" s="9"/>
      <c r="E32" s="9"/>
      <c r="F32" s="9"/>
      <c r="G32" s="9"/>
      <c r="H32" s="9"/>
      <c r="I32" s="9"/>
      <c r="J32" s="9"/>
      <c r="K32" s="9"/>
      <c r="L32" s="9"/>
      <c r="M32" s="9"/>
      <c r="N32" s="9"/>
    </row>
    <row r="33" spans="1:15" s="672" customFormat="1" ht="17.25" customHeight="1">
      <c r="A33" s="9" t="s">
        <v>362</v>
      </c>
      <c r="B33" s="9"/>
      <c r="C33" s="9"/>
      <c r="D33" s="9"/>
      <c r="E33" s="9"/>
      <c r="F33" s="9"/>
      <c r="G33" s="9"/>
      <c r="H33" s="9"/>
      <c r="I33" s="9"/>
      <c r="J33" s="9"/>
      <c r="K33" s="9"/>
      <c r="L33" s="9"/>
      <c r="M33" s="9"/>
      <c r="N33" s="9"/>
      <c r="O33" s="671"/>
    </row>
    <row r="34" spans="1:14" s="671" customFormat="1" ht="17.25" customHeight="1">
      <c r="A34" s="9" t="s">
        <v>363</v>
      </c>
      <c r="B34" s="9"/>
      <c r="C34" s="9"/>
      <c r="D34" s="9"/>
      <c r="E34" s="9"/>
      <c r="F34" s="9"/>
      <c r="G34" s="9"/>
      <c r="H34" s="9"/>
      <c r="I34" s="9"/>
      <c r="J34" s="9"/>
      <c r="K34" s="9"/>
      <c r="L34" s="9"/>
      <c r="M34" s="9"/>
      <c r="N34" s="9"/>
    </row>
    <row r="35" spans="1:14" s="671" customFormat="1" ht="17.25" customHeight="1">
      <c r="A35" s="9" t="s">
        <v>364</v>
      </c>
      <c r="B35" s="9"/>
      <c r="C35" s="9"/>
      <c r="D35" s="9"/>
      <c r="E35" s="9"/>
      <c r="F35" s="9"/>
      <c r="G35" s="9"/>
      <c r="H35" s="9"/>
      <c r="I35" s="9"/>
      <c r="J35" s="9"/>
      <c r="K35" s="9"/>
      <c r="L35" s="9"/>
      <c r="M35" s="9"/>
      <c r="N35" s="9"/>
    </row>
    <row r="36" s="671" customFormat="1" ht="12.75">
      <c r="O36" s="127"/>
    </row>
    <row r="40" ht="15.75">
      <c r="O40" s="273"/>
    </row>
  </sheetData>
  <mergeCells count="1">
    <mergeCell ref="G2:I2"/>
  </mergeCells>
  <printOptions/>
  <pageMargins left="0.94488188976378" right="0" top="0.196850393700787" bottom="0.196850393700787" header="0.511811023622047" footer="0.1"/>
  <pageSetup firstPageNumber="26" useFirstPageNumber="1" horizontalDpi="300" verticalDpi="300" orientation="landscape" paperSize="9" r:id="rId1"/>
  <headerFooter alignWithMargins="0">
    <oddFooter>&amp;R&amp;10頁 &amp;P</oddFooter>
  </headerFooter>
</worksheet>
</file>

<file path=xl/worksheets/sheet3.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00390625" defaultRowHeight="16.5"/>
  <cols>
    <col min="1" max="1" width="8.00390625" style="177" customWidth="1"/>
    <col min="2" max="2" width="23.25390625" style="177" customWidth="1"/>
    <col min="3" max="3" width="8.00390625" style="177" customWidth="1"/>
    <col min="4" max="4" width="5.125" style="177" customWidth="1"/>
    <col min="5" max="5" width="16.00390625" style="177" customWidth="1"/>
    <col min="6" max="6" width="8.00390625" style="177" customWidth="1"/>
    <col min="7" max="7" width="1.625" style="177" customWidth="1"/>
    <col min="8" max="8" width="17.625" style="177" customWidth="1"/>
    <col min="9" max="9" width="9.125" style="177" customWidth="1"/>
    <col min="10" max="12" width="8.00390625" style="177" customWidth="1"/>
    <col min="13" max="13" width="2.00390625" style="177" customWidth="1"/>
    <col min="14" max="14" width="6.25390625" style="177" customWidth="1"/>
    <col min="15" max="15" width="6.375" style="177" customWidth="1"/>
    <col min="16" max="16384" width="8.00390625" style="177" customWidth="1"/>
  </cols>
  <sheetData>
    <row r="1" ht="22.5">
      <c r="A1" s="55" t="s">
        <v>205</v>
      </c>
    </row>
    <row r="3" s="172" customFormat="1" ht="26.25" customHeight="1">
      <c r="A3" s="257" t="s">
        <v>124</v>
      </c>
    </row>
    <row r="4" s="172" customFormat="1" ht="20.25"/>
    <row r="5" spans="1:9" s="175" customFormat="1" ht="18.75">
      <c r="A5" s="173"/>
      <c r="B5" s="173"/>
      <c r="C5" s="173"/>
      <c r="D5" s="174"/>
      <c r="E5" s="174"/>
      <c r="F5" s="715"/>
      <c r="G5" s="715"/>
      <c r="H5" s="174"/>
      <c r="I5" s="174"/>
    </row>
    <row r="6" spans="1:9" s="175" customFormat="1" ht="18.75">
      <c r="A6" s="221"/>
      <c r="B6" s="221"/>
      <c r="C6" s="221"/>
      <c r="D6" s="719" t="s">
        <v>23</v>
      </c>
      <c r="E6" s="719"/>
      <c r="F6" s="719"/>
      <c r="G6" s="719"/>
      <c r="H6" s="719"/>
      <c r="I6" s="719"/>
    </row>
    <row r="7" spans="1:9" s="175" customFormat="1" ht="18.75">
      <c r="A7" s="221"/>
      <c r="B7" s="221"/>
      <c r="C7" s="221"/>
      <c r="D7" s="223"/>
      <c r="E7" s="223"/>
      <c r="F7" s="223"/>
      <c r="G7" s="222"/>
      <c r="H7" s="221"/>
      <c r="I7" s="221"/>
    </row>
    <row r="8" spans="1:9" s="175" customFormat="1" ht="21.75" customHeight="1">
      <c r="A8" s="221"/>
      <c r="B8" s="221"/>
      <c r="C8" s="221"/>
      <c r="D8" s="719" t="s">
        <v>191</v>
      </c>
      <c r="E8" s="719"/>
      <c r="F8" s="719"/>
      <c r="G8" s="222"/>
      <c r="H8" s="717" t="s">
        <v>207</v>
      </c>
      <c r="I8" s="717"/>
    </row>
    <row r="9" spans="1:9" s="175" customFormat="1" ht="18.75">
      <c r="A9" s="221"/>
      <c r="B9" s="221"/>
      <c r="C9" s="221"/>
      <c r="D9" s="716" t="s">
        <v>396</v>
      </c>
      <c r="E9" s="716"/>
      <c r="F9" s="716"/>
      <c r="G9" s="225"/>
      <c r="H9" s="718" t="s">
        <v>282</v>
      </c>
      <c r="I9" s="718"/>
    </row>
    <row r="10" spans="1:9" s="175" customFormat="1" ht="18.75">
      <c r="A10" s="221"/>
      <c r="B10" s="221"/>
      <c r="C10" s="221"/>
      <c r="D10" s="223"/>
      <c r="E10" s="223"/>
      <c r="F10" s="223"/>
      <c r="G10" s="222"/>
      <c r="H10" s="222"/>
      <c r="I10" s="224"/>
    </row>
    <row r="11" spans="1:9" s="175" customFormat="1" ht="21" customHeight="1">
      <c r="A11" s="226" t="s">
        <v>28</v>
      </c>
      <c r="B11" s="221"/>
      <c r="C11" s="221"/>
      <c r="D11" s="227"/>
      <c r="E11" s="676">
        <v>32723598</v>
      </c>
      <c r="F11" s="227"/>
      <c r="G11" s="221"/>
      <c r="H11" s="160">
        <v>19863299</v>
      </c>
      <c r="I11" s="252" t="s">
        <v>208</v>
      </c>
    </row>
    <row r="12" spans="1:9" s="175" customFormat="1" ht="4.5" customHeight="1">
      <c r="A12" s="226"/>
      <c r="B12" s="221"/>
      <c r="C12" s="221"/>
      <c r="D12" s="227"/>
      <c r="E12" s="677"/>
      <c r="F12" s="227"/>
      <c r="G12" s="221"/>
      <c r="H12" s="160"/>
      <c r="I12" s="252"/>
    </row>
    <row r="13" spans="1:9" s="175" customFormat="1" ht="21" customHeight="1">
      <c r="A13" s="499" t="s">
        <v>29</v>
      </c>
      <c r="B13" s="146"/>
      <c r="C13" s="221"/>
      <c r="D13" s="223"/>
      <c r="E13" s="676">
        <v>17160964</v>
      </c>
      <c r="F13" s="223"/>
      <c r="G13" s="222"/>
      <c r="H13" s="481">
        <v>12718380</v>
      </c>
      <c r="I13" s="252" t="s">
        <v>208</v>
      </c>
    </row>
    <row r="14" spans="1:9" s="175" customFormat="1" ht="4.5" customHeight="1">
      <c r="A14" s="499"/>
      <c r="B14" s="146"/>
      <c r="C14" s="221"/>
      <c r="D14" s="223"/>
      <c r="E14" s="677"/>
      <c r="F14" s="223"/>
      <c r="G14" s="222"/>
      <c r="H14" s="481"/>
      <c r="I14" s="252"/>
    </row>
    <row r="15" spans="1:9" s="175" customFormat="1" ht="21" customHeight="1">
      <c r="A15" s="499" t="s">
        <v>30</v>
      </c>
      <c r="B15" s="146"/>
      <c r="C15" s="221"/>
      <c r="D15" s="223"/>
      <c r="E15" s="676">
        <v>4325977</v>
      </c>
      <c r="F15" s="223"/>
      <c r="G15" s="222"/>
      <c r="H15" s="481">
        <v>2140242</v>
      </c>
      <c r="I15" s="252" t="s">
        <v>208</v>
      </c>
    </row>
    <row r="16" spans="1:9" s="175" customFormat="1" ht="4.5" customHeight="1">
      <c r="A16" s="499"/>
      <c r="B16" s="146"/>
      <c r="C16" s="221"/>
      <c r="D16" s="223"/>
      <c r="E16" s="677"/>
      <c r="F16" s="223"/>
      <c r="G16" s="222"/>
      <c r="H16" s="481"/>
      <c r="I16" s="252"/>
    </row>
    <row r="17" spans="1:9" s="175" customFormat="1" ht="21" customHeight="1">
      <c r="A17" s="500" t="s">
        <v>77</v>
      </c>
      <c r="B17" s="146"/>
      <c r="C17" s="221"/>
      <c r="D17" s="227"/>
      <c r="E17" s="676">
        <v>10846277</v>
      </c>
      <c r="F17" s="227"/>
      <c r="G17" s="221"/>
      <c r="H17" s="481">
        <v>4880470</v>
      </c>
      <c r="I17" s="252" t="s">
        <v>208</v>
      </c>
    </row>
    <row r="18" spans="1:9" s="175" customFormat="1" ht="4.5" customHeight="1">
      <c r="A18" s="500"/>
      <c r="B18" s="146"/>
      <c r="C18" s="221"/>
      <c r="D18" s="227"/>
      <c r="E18" s="677"/>
      <c r="F18" s="227"/>
      <c r="G18" s="221"/>
      <c r="H18" s="481"/>
      <c r="I18" s="252"/>
    </row>
    <row r="19" spans="1:9" s="175" customFormat="1" ht="21" customHeight="1">
      <c r="A19" s="499" t="s">
        <v>31</v>
      </c>
      <c r="B19" s="146"/>
      <c r="C19" s="221"/>
      <c r="D19" s="227"/>
      <c r="E19" s="676">
        <v>351514</v>
      </c>
      <c r="F19" s="227"/>
      <c r="G19" s="221"/>
      <c r="H19" s="481">
        <v>102010</v>
      </c>
      <c r="I19" s="252" t="s">
        <v>208</v>
      </c>
    </row>
    <row r="20" spans="1:9" s="175" customFormat="1" ht="18.75" customHeight="1">
      <c r="A20" s="497"/>
      <c r="B20" s="146"/>
      <c r="C20" s="221"/>
      <c r="D20" s="227"/>
      <c r="E20" s="677"/>
      <c r="F20" s="227"/>
      <c r="G20" s="221"/>
      <c r="I20" s="252"/>
    </row>
    <row r="21" spans="1:9" s="175" customFormat="1" ht="21" customHeight="1">
      <c r="A21" s="226" t="s">
        <v>33</v>
      </c>
      <c r="B21" s="221"/>
      <c r="C21" s="221"/>
      <c r="D21" s="227"/>
      <c r="E21" s="676">
        <v>55262088</v>
      </c>
      <c r="F21" s="227"/>
      <c r="G21" s="221"/>
      <c r="H21" s="160">
        <v>23042616</v>
      </c>
      <c r="I21" s="252" t="s">
        <v>208</v>
      </c>
    </row>
    <row r="22" spans="1:9" s="175" customFormat="1" ht="4.5" customHeight="1">
      <c r="A22" s="226"/>
      <c r="B22" s="221"/>
      <c r="C22" s="221"/>
      <c r="D22" s="227"/>
      <c r="E22" s="677"/>
      <c r="F22" s="227"/>
      <c r="G22" s="221"/>
      <c r="H22" s="160"/>
      <c r="I22" s="252"/>
    </row>
    <row r="23" spans="1:9" s="175" customFormat="1" ht="21" customHeight="1">
      <c r="A23" s="499" t="s">
        <v>34</v>
      </c>
      <c r="B23" s="146"/>
      <c r="C23" s="221"/>
      <c r="D23" s="227"/>
      <c r="E23" s="676">
        <v>7480183</v>
      </c>
      <c r="F23" s="227"/>
      <c r="G23" s="221"/>
      <c r="H23" s="161">
        <v>4095679</v>
      </c>
      <c r="I23" s="252" t="s">
        <v>208</v>
      </c>
    </row>
    <row r="24" spans="1:9" s="175" customFormat="1" ht="4.5" customHeight="1">
      <c r="A24" s="499"/>
      <c r="B24" s="146"/>
      <c r="C24" s="221"/>
      <c r="D24" s="227"/>
      <c r="E24" s="677"/>
      <c r="F24" s="227"/>
      <c r="G24" s="221"/>
      <c r="H24" s="161"/>
      <c r="I24" s="252"/>
    </row>
    <row r="25" spans="1:9" s="175" customFormat="1" ht="21" customHeight="1">
      <c r="A25" s="499" t="s">
        <v>252</v>
      </c>
      <c r="B25" s="146"/>
      <c r="C25" s="221"/>
      <c r="D25" s="227"/>
      <c r="E25" s="676">
        <v>69512</v>
      </c>
      <c r="F25" s="227"/>
      <c r="G25" s="221"/>
      <c r="H25" s="162">
        <v>53456</v>
      </c>
      <c r="I25" s="252" t="s">
        <v>208</v>
      </c>
    </row>
    <row r="26" spans="1:9" s="175" customFormat="1" ht="4.5" customHeight="1">
      <c r="A26" s="499"/>
      <c r="B26" s="146"/>
      <c r="C26" s="221"/>
      <c r="D26" s="227"/>
      <c r="E26" s="677"/>
      <c r="F26" s="227"/>
      <c r="G26" s="221"/>
      <c r="H26" s="162"/>
      <c r="I26" s="252"/>
    </row>
    <row r="27" spans="1:9" s="175" customFormat="1" ht="21" customHeight="1">
      <c r="A27" s="500" t="s">
        <v>253</v>
      </c>
      <c r="B27" s="146"/>
      <c r="C27" s="221"/>
      <c r="D27" s="227"/>
      <c r="E27" s="676">
        <v>1727847</v>
      </c>
      <c r="F27" s="227"/>
      <c r="G27" s="221"/>
      <c r="H27" s="162">
        <v>758247</v>
      </c>
      <c r="I27" s="252" t="s">
        <v>208</v>
      </c>
    </row>
    <row r="28" spans="1:9" s="175" customFormat="1" ht="4.5" customHeight="1">
      <c r="A28" s="500"/>
      <c r="B28" s="146"/>
      <c r="C28" s="221"/>
      <c r="D28" s="227"/>
      <c r="E28" s="677"/>
      <c r="F28" s="227"/>
      <c r="G28" s="221"/>
      <c r="H28" s="162"/>
      <c r="I28" s="252"/>
    </row>
    <row r="29" spans="1:9" s="175" customFormat="1" ht="21" customHeight="1">
      <c r="A29" s="499" t="s">
        <v>35</v>
      </c>
      <c r="B29" s="146"/>
      <c r="C29" s="221"/>
      <c r="D29" s="227"/>
      <c r="E29" s="676">
        <v>45982968</v>
      </c>
      <c r="F29" s="227"/>
      <c r="G29" s="221"/>
      <c r="H29" s="161">
        <v>18127353</v>
      </c>
      <c r="I29" s="252" t="s">
        <v>208</v>
      </c>
    </row>
    <row r="30" spans="1:9" s="175" customFormat="1" ht="18.75" customHeight="1">
      <c r="A30" s="497"/>
      <c r="B30" s="146"/>
      <c r="C30" s="221"/>
      <c r="D30" s="227"/>
      <c r="E30" s="677"/>
      <c r="F30" s="227"/>
      <c r="G30" s="221"/>
      <c r="I30" s="252"/>
    </row>
    <row r="31" spans="1:9" s="175" customFormat="1" ht="21" customHeight="1">
      <c r="A31" s="498" t="s">
        <v>36</v>
      </c>
      <c r="B31" s="221"/>
      <c r="C31" s="221"/>
      <c r="D31" s="227"/>
      <c r="E31" s="676">
        <v>87985686</v>
      </c>
      <c r="F31" s="227"/>
      <c r="G31" s="221"/>
      <c r="H31" s="160">
        <f>+H11+H21</f>
        <v>42905915</v>
      </c>
      <c r="I31" s="252" t="s">
        <v>208</v>
      </c>
    </row>
    <row r="32" spans="2:9" s="175" customFormat="1" ht="17.25" customHeight="1">
      <c r="B32" s="173"/>
      <c r="C32" s="173"/>
      <c r="D32" s="173"/>
      <c r="E32" s="176"/>
      <c r="F32" s="173"/>
      <c r="G32" s="173"/>
      <c r="H32" s="176"/>
      <c r="I32" s="173"/>
    </row>
  </sheetData>
  <mergeCells count="6">
    <mergeCell ref="F5:G5"/>
    <mergeCell ref="D9:F9"/>
    <mergeCell ref="H8:I8"/>
    <mergeCell ref="H9:I9"/>
    <mergeCell ref="D8:F8"/>
    <mergeCell ref="D6:I6"/>
  </mergeCells>
  <printOptions/>
  <pageMargins left="0.748031496062992" right="0" top="0.78740157480315" bottom="0.196850393700787" header="0.511811023622047" footer="0.1"/>
  <pageSetup firstPageNumber="2" useFirstPageNumber="1" horizontalDpi="600" verticalDpi="600" orientation="landscape" paperSize="9" r:id="rId1"/>
  <headerFooter alignWithMargins="0">
    <oddFooter>&amp;R&amp;10頁 &amp;P</oddFooter>
  </headerFooter>
</worksheet>
</file>

<file path=xl/worksheets/sheet4.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00390625" defaultRowHeight="16.5"/>
  <cols>
    <col min="1" max="1" width="8.00390625" style="177" customWidth="1"/>
    <col min="2" max="2" width="23.25390625" style="177" customWidth="1"/>
    <col min="3" max="3" width="16.875" style="177" customWidth="1"/>
    <col min="4" max="4" width="14.625" style="177" customWidth="1"/>
    <col min="5" max="5" width="23.125" style="177" customWidth="1"/>
    <col min="6" max="6" width="7.25390625" style="177" customWidth="1"/>
    <col min="7" max="7" width="5.125" style="177" customWidth="1"/>
    <col min="8" max="8" width="6.25390625" style="177" customWidth="1"/>
    <col min="9" max="9" width="6.375" style="177" customWidth="1"/>
    <col min="10" max="16384" width="8.00390625" style="177" customWidth="1"/>
  </cols>
  <sheetData>
    <row r="1" ht="22.5">
      <c r="A1" s="55" t="s">
        <v>205</v>
      </c>
    </row>
    <row r="3" s="172" customFormat="1" ht="26.25" customHeight="1">
      <c r="A3" s="257" t="s">
        <v>124</v>
      </c>
    </row>
    <row r="4" s="172" customFormat="1" ht="20.25"/>
    <row r="5" spans="1:5" s="175" customFormat="1" ht="18.75">
      <c r="A5" s="173"/>
      <c r="B5" s="173"/>
      <c r="C5" s="173"/>
      <c r="D5" s="174"/>
      <c r="E5" s="421"/>
    </row>
    <row r="6" spans="1:5" s="175" customFormat="1" ht="18.75">
      <c r="A6" s="221"/>
      <c r="B6" s="221"/>
      <c r="C6" s="221"/>
      <c r="D6" s="721" t="s">
        <v>27</v>
      </c>
      <c r="E6" s="721"/>
    </row>
    <row r="7" spans="1:5" s="175" customFormat="1" ht="18.75">
      <c r="A7" s="221"/>
      <c r="B7" s="221"/>
      <c r="C7" s="221"/>
      <c r="D7" s="223"/>
      <c r="E7" s="223"/>
    </row>
    <row r="8" spans="1:5" s="175" customFormat="1" ht="18.75">
      <c r="A8" s="221"/>
      <c r="B8" s="221"/>
      <c r="C8" s="221"/>
      <c r="D8" s="720" t="s">
        <v>191</v>
      </c>
      <c r="E8" s="720"/>
    </row>
    <row r="9" spans="1:5" s="175" customFormat="1" ht="18.75">
      <c r="A9" s="221"/>
      <c r="B9" s="221"/>
      <c r="C9" s="221"/>
      <c r="D9" s="716" t="s">
        <v>397</v>
      </c>
      <c r="E9" s="716"/>
    </row>
    <row r="10" spans="1:5" s="175" customFormat="1" ht="18.75">
      <c r="A10" s="221"/>
      <c r="B10" s="221"/>
      <c r="C10" s="221"/>
      <c r="D10" s="223"/>
      <c r="E10" s="223"/>
    </row>
    <row r="11" spans="1:5" s="175" customFormat="1" ht="18" customHeight="1">
      <c r="A11" s="226" t="s">
        <v>29</v>
      </c>
      <c r="B11" s="221"/>
      <c r="C11" s="221"/>
      <c r="D11" s="228">
        <v>198789</v>
      </c>
      <c r="E11" s="221" t="s">
        <v>209</v>
      </c>
    </row>
    <row r="12" spans="1:5" s="175" customFormat="1" ht="18.75">
      <c r="A12" s="221"/>
      <c r="B12" s="221"/>
      <c r="C12" s="221"/>
      <c r="D12" s="222"/>
      <c r="E12" s="222"/>
    </row>
    <row r="13" spans="1:5" s="175" customFormat="1" ht="18.75">
      <c r="A13" s="227" t="s">
        <v>186</v>
      </c>
      <c r="B13" s="221"/>
      <c r="C13" s="221"/>
      <c r="D13" s="228">
        <v>149201</v>
      </c>
      <c r="E13" s="221" t="s">
        <v>210</v>
      </c>
    </row>
    <row r="14" spans="1:5" s="175" customFormat="1" ht="16.5" customHeight="1">
      <c r="A14" s="221"/>
      <c r="B14" s="221"/>
      <c r="C14" s="221"/>
      <c r="D14" s="228"/>
      <c r="E14" s="221"/>
    </row>
    <row r="15" spans="1:5" s="175" customFormat="1" ht="18.75">
      <c r="A15" s="226" t="s">
        <v>34</v>
      </c>
      <c r="B15" s="221"/>
      <c r="C15" s="221"/>
      <c r="D15" s="228">
        <v>476682</v>
      </c>
      <c r="E15" s="221" t="s">
        <v>211</v>
      </c>
    </row>
    <row r="16" spans="1:5" s="175" customFormat="1" ht="18.75">
      <c r="A16" s="221"/>
      <c r="B16" s="173"/>
      <c r="C16" s="173"/>
      <c r="D16" s="176"/>
      <c r="E16" s="173"/>
    </row>
    <row r="17" spans="1:5" s="175" customFormat="1" ht="18.75">
      <c r="A17" s="226" t="s">
        <v>182</v>
      </c>
      <c r="B17" s="173"/>
      <c r="C17" s="173"/>
      <c r="D17" s="228">
        <v>4513</v>
      </c>
      <c r="E17" s="221" t="s">
        <v>212</v>
      </c>
    </row>
    <row r="18" spans="1:5" ht="15.75">
      <c r="A18" s="173"/>
      <c r="B18" s="173"/>
      <c r="C18" s="173"/>
      <c r="D18" s="173"/>
      <c r="E18" s="173"/>
    </row>
    <row r="19" spans="1:5" ht="17.25">
      <c r="A19" s="227" t="s">
        <v>188</v>
      </c>
      <c r="D19" s="228">
        <v>268769</v>
      </c>
      <c r="E19" s="221" t="s">
        <v>210</v>
      </c>
    </row>
    <row r="20" ht="15.75">
      <c r="D20" s="173"/>
    </row>
    <row r="21" spans="1:5" ht="17.25">
      <c r="A21" s="226" t="s">
        <v>31</v>
      </c>
      <c r="D21" s="228">
        <v>25956</v>
      </c>
      <c r="E21" s="221" t="s">
        <v>213</v>
      </c>
    </row>
    <row r="22" ht="15.75">
      <c r="D22" s="176"/>
    </row>
    <row r="23" spans="1:9" ht="17.25">
      <c r="A23" s="226" t="s">
        <v>35</v>
      </c>
      <c r="D23" s="228">
        <v>8302290</v>
      </c>
      <c r="E23" s="221" t="s">
        <v>249</v>
      </c>
      <c r="I23" s="258"/>
    </row>
    <row r="24" ht="16.5">
      <c r="D24" s="228"/>
    </row>
    <row r="25" spans="1:5" ht="17.25">
      <c r="A25" s="226"/>
      <c r="D25" s="228"/>
      <c r="E25" s="221"/>
    </row>
  </sheetData>
  <mergeCells count="3">
    <mergeCell ref="D9:E9"/>
    <mergeCell ref="D8:E8"/>
    <mergeCell ref="D6:E6"/>
  </mergeCells>
  <printOptions/>
  <pageMargins left="0.748031496062992" right="0" top="0.78740157480315" bottom="0.196850393700787" header="0.511811023622047" footer="0.1"/>
  <pageSetup firstPageNumber="3" useFirstPageNumber="1" horizontalDpi="600" verticalDpi="600" orientation="landscape" paperSize="9" r:id="rId1"/>
  <headerFooter alignWithMargins="0">
    <oddFooter>&amp;R&amp;10頁 &amp;P</oddFooter>
  </headerFooter>
</worksheet>
</file>

<file path=xl/worksheets/sheet5.xml><?xml version="1.0" encoding="utf-8"?>
<worksheet xmlns="http://schemas.openxmlformats.org/spreadsheetml/2006/main" xmlns:r="http://schemas.openxmlformats.org/officeDocument/2006/relationships">
  <dimension ref="A1:IV41"/>
  <sheetViews>
    <sheetView workbookViewId="0" topLeftCell="A1">
      <selection activeCell="A1" sqref="A1"/>
    </sheetView>
  </sheetViews>
  <sheetFormatPr defaultColWidth="9.00390625" defaultRowHeight="16.5"/>
  <cols>
    <col min="1" max="1" width="3.125" style="0" customWidth="1"/>
    <col min="2" max="2" width="39.50390625" style="0" customWidth="1"/>
    <col min="3" max="3" width="12.625" style="0" customWidth="1"/>
    <col min="4" max="4" width="3.625" style="0" customWidth="1"/>
    <col min="5" max="5" width="10.625" style="0" customWidth="1"/>
    <col min="6" max="6" width="3.75390625" style="0" customWidth="1"/>
    <col min="7" max="7" width="8.125" style="0" customWidth="1"/>
    <col min="8" max="8" width="3.50390625" style="0" customWidth="1"/>
    <col min="9" max="9" width="12.625" style="0" customWidth="1"/>
    <col min="10" max="10" width="2.75390625" style="0" customWidth="1"/>
    <col min="11" max="11" width="10.625" style="0" customWidth="1"/>
    <col min="12" max="12" width="3.125" style="0" customWidth="1"/>
    <col min="13" max="13" width="8.75390625" style="0" customWidth="1"/>
  </cols>
  <sheetData>
    <row r="1" spans="1:13" ht="25.5">
      <c r="A1" s="184" t="s">
        <v>42</v>
      </c>
      <c r="B1" s="1"/>
      <c r="C1" s="1"/>
      <c r="D1" s="1"/>
      <c r="E1" s="1"/>
      <c r="G1" s="1"/>
      <c r="H1" s="1"/>
      <c r="I1" s="1"/>
      <c r="J1" s="1"/>
      <c r="K1" s="1"/>
      <c r="L1" s="1"/>
      <c r="M1" s="1"/>
    </row>
    <row r="2" spans="1:13" ht="9" customHeight="1">
      <c r="A2" s="79"/>
      <c r="B2" s="1"/>
      <c r="C2" s="1"/>
      <c r="D2" s="1"/>
      <c r="E2" s="1"/>
      <c r="F2" s="1"/>
      <c r="G2" s="1"/>
      <c r="H2" s="1"/>
      <c r="I2" s="1"/>
      <c r="J2" s="1"/>
      <c r="K2" s="1"/>
      <c r="L2" s="1"/>
      <c r="M2" s="1"/>
    </row>
    <row r="3" spans="1:13" ht="19.5">
      <c r="A3" s="63" t="s">
        <v>7</v>
      </c>
      <c r="B3" s="1"/>
      <c r="C3" s="1"/>
      <c r="D3" s="1"/>
      <c r="E3" s="1"/>
      <c r="F3" s="1"/>
      <c r="G3" s="1"/>
      <c r="H3" s="1"/>
      <c r="I3" s="1"/>
      <c r="J3" s="1"/>
      <c r="K3" s="1"/>
      <c r="L3" s="1"/>
      <c r="M3" s="1"/>
    </row>
    <row r="4" spans="1:17" ht="16.5">
      <c r="A4" s="1"/>
      <c r="B4" s="1"/>
      <c r="C4" s="722" t="s">
        <v>79</v>
      </c>
      <c r="D4" s="722"/>
      <c r="E4" s="722"/>
      <c r="F4" s="722"/>
      <c r="G4" s="722"/>
      <c r="H4" s="1"/>
      <c r="I4" s="722" t="s">
        <v>80</v>
      </c>
      <c r="J4" s="722"/>
      <c r="K4" s="722"/>
      <c r="L4" s="722"/>
      <c r="M4" s="722"/>
      <c r="N4" s="10"/>
      <c r="O4" s="10"/>
      <c r="P4" s="10"/>
      <c r="Q4" s="10"/>
    </row>
    <row r="5" spans="1:17" ht="16.5">
      <c r="A5" s="1"/>
      <c r="B5" s="1"/>
      <c r="C5" s="723" t="s">
        <v>152</v>
      </c>
      <c r="D5" s="723"/>
      <c r="E5" s="723"/>
      <c r="F5" s="723"/>
      <c r="G5" s="723"/>
      <c r="H5" s="1"/>
      <c r="I5" s="723" t="s">
        <v>152</v>
      </c>
      <c r="J5" s="723"/>
      <c r="K5" s="723"/>
      <c r="L5" s="723"/>
      <c r="M5" s="723"/>
      <c r="N5" s="10"/>
      <c r="O5" s="10"/>
      <c r="P5" s="10"/>
      <c r="Q5" s="10"/>
    </row>
    <row r="6" spans="1:17" ht="16.5">
      <c r="A6" s="1"/>
      <c r="B6" s="1"/>
      <c r="C6" s="196" t="s">
        <v>417</v>
      </c>
      <c r="D6" s="8"/>
      <c r="E6" s="197" t="s">
        <v>215</v>
      </c>
      <c r="F6" s="8"/>
      <c r="G6" s="8" t="s">
        <v>43</v>
      </c>
      <c r="H6" s="1"/>
      <c r="I6" s="196" t="s">
        <v>417</v>
      </c>
      <c r="J6" s="8"/>
      <c r="K6" s="197" t="s">
        <v>215</v>
      </c>
      <c r="L6" s="8"/>
      <c r="M6" s="8" t="s">
        <v>43</v>
      </c>
      <c r="N6" s="10"/>
      <c r="O6" s="10"/>
      <c r="P6" s="10"/>
      <c r="Q6" s="10"/>
    </row>
    <row r="7" spans="1:17" ht="3.75" customHeight="1">
      <c r="A7" s="1"/>
      <c r="B7" s="1"/>
      <c r="C7" s="1"/>
      <c r="D7" s="1"/>
      <c r="E7" s="1"/>
      <c r="F7" s="1"/>
      <c r="G7" s="64"/>
      <c r="H7" s="1"/>
      <c r="I7" s="69"/>
      <c r="J7" s="1"/>
      <c r="K7" s="64"/>
      <c r="L7" s="1"/>
      <c r="M7" s="1"/>
      <c r="N7" s="10"/>
      <c r="O7" s="10"/>
      <c r="P7" s="10"/>
      <c r="Q7" s="10"/>
    </row>
    <row r="8" spans="1:17" ht="18.75">
      <c r="A8" s="69" t="s">
        <v>133</v>
      </c>
      <c r="B8" s="69"/>
      <c r="C8" s="336">
        <v>205365</v>
      </c>
      <c r="D8" s="1"/>
      <c r="E8" s="203">
        <v>132488</v>
      </c>
      <c r="F8" s="204"/>
      <c r="G8" s="200">
        <f>(C8-E8)/E8*100</f>
        <v>55.006491153915825</v>
      </c>
      <c r="H8" s="204"/>
      <c r="I8" s="67">
        <v>1611.05</v>
      </c>
      <c r="J8" s="65"/>
      <c r="K8" s="61">
        <v>889</v>
      </c>
      <c r="L8" s="65"/>
      <c r="M8" s="200">
        <v>81.21</v>
      </c>
      <c r="N8" s="10"/>
      <c r="O8" s="10"/>
      <c r="P8" s="10"/>
      <c r="Q8" s="10"/>
    </row>
    <row r="9" spans="1:17" ht="12" customHeight="1">
      <c r="A9" s="69"/>
      <c r="B9" s="69"/>
      <c r="C9" s="337"/>
      <c r="D9" s="1"/>
      <c r="E9" s="204"/>
      <c r="F9" s="204"/>
      <c r="G9" s="202"/>
      <c r="H9" s="204"/>
      <c r="I9" s="67"/>
      <c r="J9" s="204"/>
      <c r="K9" s="203"/>
      <c r="L9" s="1"/>
      <c r="M9" s="202"/>
      <c r="N9" s="10"/>
      <c r="O9" s="10"/>
      <c r="P9" s="10"/>
      <c r="Q9" s="10"/>
    </row>
    <row r="10" spans="1:17" ht="16.5">
      <c r="A10" s="69" t="s">
        <v>94</v>
      </c>
      <c r="B10" s="69"/>
      <c r="C10" s="336">
        <v>1048</v>
      </c>
      <c r="D10" s="1"/>
      <c r="E10" s="203">
        <v>975</v>
      </c>
      <c r="F10" s="204"/>
      <c r="G10" s="200">
        <f>(C10-E10)/E10*100</f>
        <v>7.487179487179488</v>
      </c>
      <c r="H10" s="204"/>
      <c r="I10" s="67">
        <v>193</v>
      </c>
      <c r="J10" s="199"/>
      <c r="K10" s="61">
        <v>198</v>
      </c>
      <c r="L10" s="1"/>
      <c r="M10" s="200">
        <f>(I10-K10)/K10*100</f>
        <v>-2.525252525252525</v>
      </c>
      <c r="N10" s="10"/>
      <c r="O10" s="10"/>
      <c r="P10" s="10"/>
      <c r="Q10" s="10"/>
    </row>
    <row r="11" spans="1:17" ht="12" customHeight="1">
      <c r="A11" s="69"/>
      <c r="B11" s="69"/>
      <c r="C11" s="337"/>
      <c r="D11" s="1"/>
      <c r="E11" s="204"/>
      <c r="F11" s="204"/>
      <c r="G11" s="201"/>
      <c r="H11" s="204"/>
      <c r="I11" s="67"/>
      <c r="J11" s="204"/>
      <c r="K11" s="61"/>
      <c r="L11" s="1"/>
      <c r="M11" s="201"/>
      <c r="N11" s="10"/>
      <c r="O11" s="10"/>
      <c r="P11" s="10"/>
      <c r="Q11" s="10"/>
    </row>
    <row r="12" spans="1:17" ht="18">
      <c r="A12" s="69" t="s">
        <v>95</v>
      </c>
      <c r="B12" s="69"/>
      <c r="C12" s="337">
        <v>82</v>
      </c>
      <c r="D12" s="1" t="s">
        <v>90</v>
      </c>
      <c r="E12" s="204">
        <v>56</v>
      </c>
      <c r="F12" s="461" t="s">
        <v>260</v>
      </c>
      <c r="G12" s="200">
        <f>(C12-E12)/E12*100</f>
        <v>46.42857142857143</v>
      </c>
      <c r="H12" s="204"/>
      <c r="I12" s="67">
        <v>2</v>
      </c>
      <c r="J12" s="204"/>
      <c r="K12" s="61">
        <v>6</v>
      </c>
      <c r="L12" s="1"/>
      <c r="M12" s="200">
        <f>(I12-K12)/K12*100</f>
        <v>-66.66666666666666</v>
      </c>
      <c r="N12" s="10"/>
      <c r="O12" s="10"/>
      <c r="P12" s="10"/>
      <c r="Q12" s="10"/>
    </row>
    <row r="13" spans="1:17" ht="12" customHeight="1">
      <c r="A13" s="69"/>
      <c r="B13" s="69"/>
      <c r="C13" s="337"/>
      <c r="D13" s="1"/>
      <c r="E13" s="204"/>
      <c r="F13" s="204"/>
      <c r="G13" s="201"/>
      <c r="H13" s="204"/>
      <c r="I13" s="67"/>
      <c r="J13" s="204"/>
      <c r="K13" s="61"/>
      <c r="L13" s="1"/>
      <c r="M13" s="201"/>
      <c r="N13" s="10"/>
      <c r="O13" s="10"/>
      <c r="P13" s="10"/>
      <c r="Q13" s="10"/>
    </row>
    <row r="14" spans="1:17" ht="18" customHeight="1">
      <c r="A14" s="69" t="s">
        <v>131</v>
      </c>
      <c r="B14" s="69"/>
      <c r="C14" s="337">
        <v>9</v>
      </c>
      <c r="D14" s="244"/>
      <c r="E14" s="204">
        <v>15</v>
      </c>
      <c r="F14" s="204"/>
      <c r="G14" s="200">
        <f>(C14-E14)/E14*100</f>
        <v>-40</v>
      </c>
      <c r="H14" s="204"/>
      <c r="I14" s="67">
        <v>7</v>
      </c>
      <c r="J14" s="424" t="s">
        <v>167</v>
      </c>
      <c r="K14" s="61">
        <v>9</v>
      </c>
      <c r="L14" s="324" t="s">
        <v>132</v>
      </c>
      <c r="M14" s="200">
        <f>(I14-K14)/K14*100</f>
        <v>-22.22222222222222</v>
      </c>
      <c r="N14" s="10"/>
      <c r="O14" s="10"/>
      <c r="P14" s="10"/>
      <c r="Q14" s="10"/>
    </row>
    <row r="15" spans="1:17" ht="12" customHeight="1">
      <c r="A15" s="69"/>
      <c r="B15" s="69"/>
      <c r="C15" s="336"/>
      <c r="D15" s="1"/>
      <c r="E15" s="203"/>
      <c r="F15" s="204"/>
      <c r="G15" s="202"/>
      <c r="H15" s="204"/>
      <c r="I15" s="67"/>
      <c r="J15" s="204"/>
      <c r="K15" s="61"/>
      <c r="L15" s="1"/>
      <c r="M15" s="202"/>
      <c r="N15" s="10"/>
      <c r="O15" s="10"/>
      <c r="P15" s="10"/>
      <c r="Q15" s="10"/>
    </row>
    <row r="16" spans="1:17" ht="16.5">
      <c r="A16" s="71" t="s">
        <v>9</v>
      </c>
      <c r="B16" s="69"/>
      <c r="C16" s="336">
        <v>5896</v>
      </c>
      <c r="D16" s="1"/>
      <c r="E16" s="203">
        <v>3184</v>
      </c>
      <c r="F16" s="204"/>
      <c r="G16" s="200">
        <f>(C16-E16)/E16*100</f>
        <v>85.17587939698493</v>
      </c>
      <c r="H16" s="204"/>
      <c r="I16" s="67">
        <v>196</v>
      </c>
      <c r="J16" s="199"/>
      <c r="K16" s="61">
        <v>199</v>
      </c>
      <c r="L16" s="1"/>
      <c r="M16" s="200">
        <f>(I16-K16)/K16*100</f>
        <v>-1.507537688442211</v>
      </c>
      <c r="N16" s="10"/>
      <c r="O16" s="10"/>
      <c r="P16" s="10"/>
      <c r="Q16" s="10"/>
    </row>
    <row r="17" spans="1:17" ht="16.5">
      <c r="A17" s="1" t="s">
        <v>44</v>
      </c>
      <c r="B17" s="69"/>
      <c r="C17" s="336">
        <v>1051</v>
      </c>
      <c r="D17" s="1"/>
      <c r="E17" s="203">
        <v>979</v>
      </c>
      <c r="F17" s="204"/>
      <c r="G17" s="200">
        <f>(C17-E17)/E17*100</f>
        <v>7.354443309499489</v>
      </c>
      <c r="H17" s="204"/>
      <c r="I17" s="67">
        <v>193</v>
      </c>
      <c r="J17" s="199"/>
      <c r="K17" s="61">
        <v>198</v>
      </c>
      <c r="L17" s="1"/>
      <c r="M17" s="200">
        <f>(I17-K17)/K17*100</f>
        <v>-2.525252525252525</v>
      </c>
      <c r="N17" s="10"/>
      <c r="O17" s="10"/>
      <c r="P17" s="10"/>
      <c r="Q17" s="10"/>
    </row>
    <row r="18" spans="1:17" ht="16.5">
      <c r="A18" s="1" t="s">
        <v>52</v>
      </c>
      <c r="B18" s="69"/>
      <c r="C18" s="336"/>
      <c r="D18" s="1"/>
      <c r="E18" s="203"/>
      <c r="F18" s="204"/>
      <c r="G18" s="200"/>
      <c r="H18" s="204"/>
      <c r="I18" s="67"/>
      <c r="J18" s="199"/>
      <c r="K18" s="61"/>
      <c r="L18" s="1"/>
      <c r="M18" s="200"/>
      <c r="N18" s="10"/>
      <c r="O18" s="10"/>
      <c r="P18" s="10"/>
      <c r="Q18" s="10"/>
    </row>
    <row r="19" spans="1:17" ht="16.5">
      <c r="A19" s="1" t="s">
        <v>45</v>
      </c>
      <c r="B19" s="69"/>
      <c r="C19" s="336">
        <v>30</v>
      </c>
      <c r="D19" s="1"/>
      <c r="E19" s="203">
        <v>27</v>
      </c>
      <c r="F19" s="204"/>
      <c r="G19" s="200">
        <f>(C19-E19)/E19*100</f>
        <v>11.11111111111111</v>
      </c>
      <c r="H19" s="204"/>
      <c r="I19" s="67">
        <v>3</v>
      </c>
      <c r="J19" s="199"/>
      <c r="K19" s="61">
        <v>1</v>
      </c>
      <c r="L19" s="1"/>
      <c r="M19" s="200">
        <f>(I19-K19)/K19*100</f>
        <v>200</v>
      </c>
      <c r="N19" s="10"/>
      <c r="O19" s="10"/>
      <c r="P19" s="10"/>
      <c r="Q19" s="10"/>
    </row>
    <row r="20" spans="1:17" ht="16.5">
      <c r="A20" s="1" t="s">
        <v>46</v>
      </c>
      <c r="B20" s="69"/>
      <c r="C20" s="336">
        <v>4483</v>
      </c>
      <c r="D20" s="1"/>
      <c r="E20" s="203">
        <v>1959</v>
      </c>
      <c r="F20" s="204"/>
      <c r="G20" s="200">
        <f>(C20-E20)/E20*100</f>
        <v>128.84124553343543</v>
      </c>
      <c r="H20" s="204"/>
      <c r="I20" s="253" t="s">
        <v>75</v>
      </c>
      <c r="J20" s="199"/>
      <c r="K20" s="242" t="s">
        <v>75</v>
      </c>
      <c r="L20" s="1"/>
      <c r="N20" s="10"/>
      <c r="O20" s="10"/>
      <c r="P20" s="10"/>
      <c r="Q20" s="10"/>
    </row>
    <row r="21" spans="1:17" ht="16.5" customHeight="1">
      <c r="A21" s="1" t="s">
        <v>162</v>
      </c>
      <c r="B21" s="69"/>
      <c r="C21" s="336">
        <v>131</v>
      </c>
      <c r="D21" s="1"/>
      <c r="E21" s="203">
        <v>24</v>
      </c>
      <c r="F21" s="204"/>
      <c r="G21" s="200">
        <f>(C21-E21)/E21*100</f>
        <v>445.8333333333333</v>
      </c>
      <c r="H21" s="204"/>
      <c r="I21" s="253" t="s">
        <v>75</v>
      </c>
      <c r="J21" s="199"/>
      <c r="K21" s="242" t="s">
        <v>75</v>
      </c>
      <c r="L21" s="1"/>
      <c r="M21" s="200"/>
      <c r="N21" s="10"/>
      <c r="O21" s="10"/>
      <c r="P21" s="10"/>
      <c r="Q21" s="10"/>
    </row>
    <row r="22" spans="1:17" ht="16.5">
      <c r="A22" s="1" t="s">
        <v>53</v>
      </c>
      <c r="B22" s="69"/>
      <c r="C22" s="336">
        <v>175</v>
      </c>
      <c r="D22" s="1"/>
      <c r="E22" s="203">
        <v>180</v>
      </c>
      <c r="F22" s="204"/>
      <c r="G22" s="200">
        <f>(C22-E22)/E22*100</f>
        <v>-2.7777777777777777</v>
      </c>
      <c r="H22" s="204"/>
      <c r="I22" s="253" t="s">
        <v>75</v>
      </c>
      <c r="J22" s="199"/>
      <c r="K22" s="242" t="s">
        <v>75</v>
      </c>
      <c r="L22" s="1"/>
      <c r="M22" s="200"/>
      <c r="N22" s="10"/>
      <c r="O22" s="10"/>
      <c r="P22" s="10"/>
      <c r="Q22" s="10"/>
    </row>
    <row r="23" spans="1:17" ht="16.5">
      <c r="A23" s="1" t="s">
        <v>96</v>
      </c>
      <c r="B23" s="69"/>
      <c r="C23" s="336"/>
      <c r="D23" s="1"/>
      <c r="E23" s="203"/>
      <c r="F23" s="204"/>
      <c r="G23" s="200"/>
      <c r="H23" s="204"/>
      <c r="J23" s="199"/>
      <c r="K23" s="242"/>
      <c r="L23" s="1"/>
      <c r="M23" s="200"/>
      <c r="N23" s="10"/>
      <c r="O23" s="10"/>
      <c r="P23" s="10"/>
      <c r="Q23" s="10"/>
    </row>
    <row r="24" spans="1:17" ht="17.25" customHeight="1">
      <c r="A24" s="1" t="s">
        <v>97</v>
      </c>
      <c r="B24" s="69"/>
      <c r="C24" s="336">
        <v>17</v>
      </c>
      <c r="D24" s="1"/>
      <c r="E24" s="203">
        <v>9</v>
      </c>
      <c r="F24" s="204"/>
      <c r="G24" s="200">
        <f>(C24-E24)/E24*100</f>
        <v>88.88888888888889</v>
      </c>
      <c r="H24" s="204"/>
      <c r="I24" s="253" t="s">
        <v>75</v>
      </c>
      <c r="J24" s="199"/>
      <c r="K24" s="242" t="s">
        <v>75</v>
      </c>
      <c r="L24" s="1"/>
      <c r="M24" s="200"/>
      <c r="N24" s="10"/>
      <c r="O24" s="10"/>
      <c r="P24" s="10"/>
      <c r="Q24" s="10"/>
    </row>
    <row r="25" spans="1:17" ht="17.25" customHeight="1">
      <c r="A25" s="1" t="s">
        <v>84</v>
      </c>
      <c r="B25" s="69"/>
      <c r="C25" s="336">
        <v>7</v>
      </c>
      <c r="D25" s="1"/>
      <c r="E25" s="203">
        <v>5</v>
      </c>
      <c r="F25" s="204"/>
      <c r="G25" s="200">
        <f>(C25-E25)/E25*100</f>
        <v>40</v>
      </c>
      <c r="H25" s="204"/>
      <c r="I25" s="253" t="s">
        <v>75</v>
      </c>
      <c r="J25" s="199"/>
      <c r="K25" s="242" t="s">
        <v>75</v>
      </c>
      <c r="L25" s="1"/>
      <c r="M25" s="200"/>
      <c r="N25" s="10"/>
      <c r="O25" s="10"/>
      <c r="P25" s="10"/>
      <c r="Q25" s="10"/>
    </row>
    <row r="26" spans="1:17" ht="17.25" customHeight="1">
      <c r="A26" s="1" t="s">
        <v>280</v>
      </c>
      <c r="B26" s="69"/>
      <c r="C26" s="336">
        <v>2</v>
      </c>
      <c r="D26" s="1"/>
      <c r="E26" s="203">
        <v>1</v>
      </c>
      <c r="F26" s="204"/>
      <c r="G26" s="200">
        <f>(C26-E26)/E26*100</f>
        <v>100</v>
      </c>
      <c r="H26" s="204"/>
      <c r="I26" s="253" t="s">
        <v>75</v>
      </c>
      <c r="J26" s="199"/>
      <c r="K26" s="242" t="s">
        <v>75</v>
      </c>
      <c r="L26" s="1"/>
      <c r="M26" s="200"/>
      <c r="N26" s="10"/>
      <c r="O26" s="10"/>
      <c r="P26" s="10"/>
      <c r="Q26" s="10"/>
    </row>
    <row r="27" spans="1:17" ht="12" customHeight="1">
      <c r="A27" s="69"/>
      <c r="B27" s="69"/>
      <c r="D27" s="1"/>
      <c r="E27" s="61"/>
      <c r="F27" s="204"/>
      <c r="G27" s="205"/>
      <c r="H27" s="204"/>
      <c r="J27" s="199"/>
      <c r="K27" s="203"/>
      <c r="L27" s="1"/>
      <c r="M27" s="200"/>
      <c r="N27" s="10"/>
      <c r="O27" s="10"/>
      <c r="P27" s="10"/>
      <c r="Q27" s="10"/>
    </row>
    <row r="28" spans="1:17" ht="16.5">
      <c r="A28" s="187" t="s">
        <v>62</v>
      </c>
      <c r="B28" s="69"/>
      <c r="C28" s="67"/>
      <c r="D28" s="1"/>
      <c r="E28" s="68"/>
      <c r="F28" s="1"/>
      <c r="G28" s="66"/>
      <c r="H28" s="1"/>
      <c r="I28" s="67"/>
      <c r="J28" s="68"/>
      <c r="K28" s="77"/>
      <c r="L28" s="1"/>
      <c r="N28" s="10"/>
      <c r="O28" s="10"/>
      <c r="P28" s="10"/>
      <c r="Q28" s="10"/>
    </row>
    <row r="29" spans="1:17" ht="16.5">
      <c r="A29" s="326" t="s">
        <v>136</v>
      </c>
      <c r="B29" s="334" t="s">
        <v>144</v>
      </c>
      <c r="C29" s="67"/>
      <c r="D29" s="1"/>
      <c r="E29" s="68"/>
      <c r="F29" s="1"/>
      <c r="G29" s="66"/>
      <c r="H29" s="1"/>
      <c r="I29" s="67"/>
      <c r="J29" s="68"/>
      <c r="K29" s="77"/>
      <c r="L29" s="1"/>
      <c r="N29" s="10"/>
      <c r="O29" s="10"/>
      <c r="P29" s="10"/>
      <c r="Q29" s="10"/>
    </row>
    <row r="30" spans="1:17" ht="16.5">
      <c r="A30" s="1" t="s">
        <v>139</v>
      </c>
      <c r="B30" s="187" t="s">
        <v>76</v>
      </c>
      <c r="C30" s="67"/>
      <c r="D30" s="1"/>
      <c r="E30" s="68"/>
      <c r="F30" s="1"/>
      <c r="G30" s="66"/>
      <c r="H30" s="1"/>
      <c r="I30" s="67"/>
      <c r="J30" s="68"/>
      <c r="K30" s="77"/>
      <c r="L30" s="1"/>
      <c r="N30" s="10"/>
      <c r="O30" s="10"/>
      <c r="P30" s="10"/>
      <c r="Q30" s="10"/>
    </row>
    <row r="31" spans="1:256" ht="16.5">
      <c r="A31" s="1" t="s">
        <v>140</v>
      </c>
      <c r="B31" s="9" t="s">
        <v>399</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8">
      <c r="A32" s="461" t="s">
        <v>260</v>
      </c>
      <c r="B32" s="9" t="s">
        <v>278</v>
      </c>
      <c r="C32" s="1"/>
      <c r="D32" s="1"/>
      <c r="E32" s="1"/>
      <c r="F32" s="1"/>
      <c r="G32" s="1"/>
      <c r="H32" s="1"/>
      <c r="I32" s="1"/>
      <c r="J32" s="1"/>
      <c r="K32" s="1"/>
      <c r="L32" s="1"/>
      <c r="M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8" customHeight="1">
      <c r="A33" s="424" t="s">
        <v>167</v>
      </c>
      <c r="B33" s="9" t="s">
        <v>425</v>
      </c>
      <c r="C33" s="1"/>
      <c r="D33" s="1"/>
      <c r="E33" s="1"/>
      <c r="F33" s="1"/>
      <c r="G33" s="1"/>
      <c r="H33" s="1"/>
      <c r="I33" s="1"/>
      <c r="J33" s="1"/>
      <c r="K33" s="1"/>
      <c r="L33" s="1"/>
      <c r="M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6.5">
      <c r="A34" s="325" t="s">
        <v>137</v>
      </c>
      <c r="B34" s="9" t="s">
        <v>424</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ustomHeight="1">
      <c r="A35" s="244" t="s">
        <v>93</v>
      </c>
      <c r="B35" s="9" t="s">
        <v>404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6.5">
      <c r="A36" s="208" t="s">
        <v>138</v>
      </c>
      <c r="B36" s="9" t="s">
        <v>261</v>
      </c>
      <c r="C36" s="1"/>
      <c r="D36" s="1"/>
      <c r="E36" s="1"/>
      <c r="F36" s="1"/>
      <c r="G36" s="1"/>
      <c r="H36" s="1"/>
      <c r="I36" s="1"/>
      <c r="J36" s="1"/>
      <c r="K36" s="1"/>
      <c r="L36" s="1"/>
      <c r="M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6.5" customHeight="1">
      <c r="A37" s="522" t="s">
        <v>281</v>
      </c>
      <c r="B37" s="463" t="s">
        <v>274</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6.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6.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17" ht="16.5">
      <c r="A40" s="10"/>
      <c r="B40" s="1"/>
      <c r="C40" s="67"/>
      <c r="D40" s="1"/>
      <c r="E40" s="68"/>
      <c r="F40" s="1"/>
      <c r="G40" s="66"/>
      <c r="H40" s="1"/>
      <c r="I40" s="67"/>
      <c r="J40" s="68"/>
      <c r="K40" s="68"/>
      <c r="L40" s="1"/>
      <c r="M40" s="66"/>
      <c r="N40" s="10"/>
      <c r="O40" s="10"/>
      <c r="P40" s="10"/>
      <c r="Q40" s="10"/>
    </row>
    <row r="41" spans="1:13" ht="16.5">
      <c r="A41" s="1"/>
      <c r="B41" s="1"/>
      <c r="C41" s="1"/>
      <c r="D41" s="1"/>
      <c r="E41" s="1"/>
      <c r="F41" s="1"/>
      <c r="G41" s="1"/>
      <c r="H41" s="1"/>
      <c r="I41" s="1"/>
      <c r="J41" s="1"/>
      <c r="K41" s="1"/>
      <c r="L41" s="1"/>
      <c r="M41" s="1"/>
    </row>
  </sheetData>
  <mergeCells count="4">
    <mergeCell ref="I4:M4"/>
    <mergeCell ref="C4:G4"/>
    <mergeCell ref="C5:G5"/>
    <mergeCell ref="I5:M5"/>
  </mergeCells>
  <printOptions horizontalCentered="1"/>
  <pageMargins left="0.393700787401575" right="0" top="0.31496062992126" bottom="0.196850393700787" header="0.511811023622047" footer="0.1"/>
  <pageSetup firstPageNumber="4" useFirstPageNumber="1" horizontalDpi="600" verticalDpi="600" orientation="landscape" paperSize="9" r:id="rId1"/>
  <headerFooter alignWithMargins="0">
    <oddFooter>&amp;R&amp;10頁 &amp;P</oddFooter>
  </headerFooter>
</worksheet>
</file>

<file path=xl/worksheets/sheet6.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8.125" style="1" customWidth="1"/>
    <col min="4" max="4" width="2.50390625" style="1" customWidth="1"/>
    <col min="5" max="5" width="14.50390625" style="1" customWidth="1"/>
    <col min="6" max="6" width="3.00390625" style="1" customWidth="1"/>
    <col min="7" max="7" width="12.125" style="1" customWidth="1"/>
    <col min="8" max="8" width="3.50390625" style="1" customWidth="1"/>
    <col min="9" max="9" width="17.375" style="1" customWidth="1"/>
    <col min="10" max="10" width="2.75390625" style="1" customWidth="1"/>
    <col min="11" max="11" width="12.50390625" style="1" customWidth="1"/>
    <col min="12" max="12" width="1.75390625" style="1" customWidth="1"/>
    <col min="13" max="13" width="9.125" style="1" customWidth="1"/>
    <col min="14" max="14" width="3.00390625" style="1" customWidth="1"/>
    <col min="15" max="16384" width="9.00390625" style="1" customWidth="1"/>
  </cols>
  <sheetData>
    <row r="1" ht="18" customHeight="1">
      <c r="A1" s="63" t="s">
        <v>145</v>
      </c>
    </row>
    <row r="2" spans="3:13" ht="15" customHeight="1">
      <c r="C2" s="722" t="s">
        <v>79</v>
      </c>
      <c r="D2" s="722"/>
      <c r="E2" s="722"/>
      <c r="F2" s="722"/>
      <c r="G2" s="722"/>
      <c r="I2" s="722" t="s">
        <v>80</v>
      </c>
      <c r="J2" s="722"/>
      <c r="K2" s="722"/>
      <c r="L2" s="722"/>
      <c r="M2" s="722"/>
    </row>
    <row r="3" spans="3:11" ht="14.25" customHeight="1">
      <c r="C3" s="521"/>
      <c r="D3" s="78"/>
      <c r="E3" s="78"/>
      <c r="I3" s="521"/>
      <c r="J3" s="78"/>
      <c r="K3" s="78"/>
    </row>
    <row r="4" spans="1:13" ht="14.25" customHeight="1">
      <c r="A4" s="725"/>
      <c r="B4" s="725"/>
      <c r="C4" s="377" t="s">
        <v>418</v>
      </c>
      <c r="D4" s="8"/>
      <c r="E4" s="378" t="s">
        <v>216</v>
      </c>
      <c r="F4" s="8"/>
      <c r="G4" s="195" t="s">
        <v>54</v>
      </c>
      <c r="I4" s="377" t="s">
        <v>418</v>
      </c>
      <c r="J4" s="8"/>
      <c r="K4" s="378" t="s">
        <v>216</v>
      </c>
      <c r="L4" s="8"/>
      <c r="M4" s="195" t="s">
        <v>54</v>
      </c>
    </row>
    <row r="5" spans="1:13" ht="15.75" customHeight="1">
      <c r="A5" s="142" t="s">
        <v>146</v>
      </c>
      <c r="C5" s="491">
        <f>540217.01+58131.67+8415.05+791310.99+125.68+31480.4</f>
        <v>1429680.8</v>
      </c>
      <c r="D5" s="344"/>
      <c r="E5" s="379">
        <f>SUM(E7:E19)</f>
        <v>841768.3423049999</v>
      </c>
      <c r="F5" s="344"/>
      <c r="G5" s="205">
        <f>(C5-E5)/E5*100</f>
        <v>69.842547901615</v>
      </c>
      <c r="I5" s="491">
        <v>18266.3</v>
      </c>
      <c r="J5" s="344"/>
      <c r="K5" s="379">
        <f>SUM(K7:K19)</f>
        <v>8512.84167</v>
      </c>
      <c r="L5" s="344"/>
      <c r="M5" s="205">
        <f>(I5-K5)/K5*100</f>
        <v>114.573472737923</v>
      </c>
    </row>
    <row r="6" spans="1:13" ht="15.75" customHeight="1">
      <c r="A6" s="142" t="s">
        <v>147</v>
      </c>
      <c r="B6" s="69"/>
      <c r="C6" s="338">
        <v>540217.01</v>
      </c>
      <c r="D6" s="380"/>
      <c r="E6" s="345">
        <f>E7+E8</f>
        <v>516011.98198900005</v>
      </c>
      <c r="F6" s="204"/>
      <c r="G6" s="205">
        <f>(C6-E6)/E6*100</f>
        <v>4.690787976996229</v>
      </c>
      <c r="I6" s="338">
        <v>18260.3</v>
      </c>
      <c r="J6" s="380"/>
      <c r="K6" s="345">
        <f>K7+K8</f>
        <v>8512.84167</v>
      </c>
      <c r="L6" s="204"/>
      <c r="M6" s="205">
        <f>(I6-K6)/K6*100</f>
        <v>114.50299098538268</v>
      </c>
    </row>
    <row r="7" spans="1:13" ht="13.5" customHeight="1">
      <c r="A7" s="1" t="s">
        <v>85</v>
      </c>
      <c r="C7" s="338">
        <v>288629.52</v>
      </c>
      <c r="D7" s="380"/>
      <c r="E7" s="345">
        <v>332083.19280500006</v>
      </c>
      <c r="F7" s="204"/>
      <c r="G7" s="205">
        <f>(C7-E7)/E7*100</f>
        <v>-13.085176770905152</v>
      </c>
      <c r="I7" s="338">
        <v>1993.55</v>
      </c>
      <c r="J7" s="380"/>
      <c r="K7" s="345">
        <v>1769.2130000000002</v>
      </c>
      <c r="L7" s="204"/>
      <c r="M7" s="205">
        <f>(I7-K7)/K7*100</f>
        <v>12.680044743058055</v>
      </c>
    </row>
    <row r="8" spans="1:13" ht="13.5" customHeight="1">
      <c r="A8" s="1" t="s">
        <v>86</v>
      </c>
      <c r="C8" s="338">
        <f>+C6-C7</f>
        <v>251587.49</v>
      </c>
      <c r="D8" s="380"/>
      <c r="E8" s="345">
        <v>183928.789184</v>
      </c>
      <c r="F8" s="204"/>
      <c r="G8" s="205">
        <f>(C8-E8)/E8*100</f>
        <v>36.78526951445056</v>
      </c>
      <c r="I8" s="338">
        <f>2102.42+10263.44+3900.8</f>
        <v>16266.66</v>
      </c>
      <c r="J8" s="380"/>
      <c r="K8" s="345">
        <v>6743.628669999999</v>
      </c>
      <c r="L8" s="204"/>
      <c r="M8" s="205">
        <f>(I8-K8)/K8*100</f>
        <v>141.21523879813512</v>
      </c>
    </row>
    <row r="9" spans="1:11" ht="6" customHeight="1">
      <c r="A9" s="69"/>
      <c r="B9" s="70"/>
      <c r="C9" s="336"/>
      <c r="E9" s="199"/>
      <c r="F9" s="204"/>
      <c r="G9" s="348"/>
      <c r="K9" s="64"/>
    </row>
    <row r="10" spans="1:13" ht="15.75" customHeight="1">
      <c r="A10" s="71" t="s">
        <v>100</v>
      </c>
      <c r="B10" s="69"/>
      <c r="C10" s="212"/>
      <c r="E10" s="724"/>
      <c r="F10" s="724"/>
      <c r="G10" s="204"/>
      <c r="I10" s="67"/>
      <c r="J10" s="13"/>
      <c r="K10" s="61"/>
      <c r="M10" s="72"/>
    </row>
    <row r="11" spans="1:13" ht="16.5">
      <c r="A11" s="1" t="s">
        <v>87</v>
      </c>
      <c r="C11" s="336"/>
      <c r="E11" s="203"/>
      <c r="F11" s="204"/>
      <c r="G11" s="348"/>
      <c r="I11" s="67"/>
      <c r="J11" s="13"/>
      <c r="K11" s="61"/>
      <c r="M11" s="72"/>
    </row>
    <row r="12" spans="1:13" ht="15.75" customHeight="1">
      <c r="A12" s="1" t="s">
        <v>58</v>
      </c>
      <c r="C12" s="339">
        <v>125.68</v>
      </c>
      <c r="D12" s="204"/>
      <c r="E12" s="210">
        <v>0</v>
      </c>
      <c r="F12" s="204"/>
      <c r="G12" s="412"/>
      <c r="I12" s="336">
        <v>6.23</v>
      </c>
      <c r="J12" s="13"/>
      <c r="K12" s="61">
        <v>0</v>
      </c>
      <c r="M12" s="205"/>
    </row>
    <row r="13" spans="1:13" ht="15" customHeight="1">
      <c r="A13" s="1" t="s">
        <v>98</v>
      </c>
      <c r="C13" s="339">
        <v>791310.99</v>
      </c>
      <c r="D13" s="204"/>
      <c r="E13" s="210">
        <v>247781.6224</v>
      </c>
      <c r="F13" s="204"/>
      <c r="G13" s="205">
        <f>(C13-E13)/E13*100</f>
        <v>219.3582245266629</v>
      </c>
      <c r="I13" s="75" t="s">
        <v>63</v>
      </c>
      <c r="J13" s="13"/>
      <c r="K13" s="76" t="s">
        <v>75</v>
      </c>
      <c r="M13" s="72"/>
    </row>
    <row r="14" spans="1:13" ht="16.5" customHeight="1">
      <c r="A14" s="1" t="s">
        <v>164</v>
      </c>
      <c r="C14" s="339">
        <v>31480.4</v>
      </c>
      <c r="D14" s="204"/>
      <c r="E14" s="210">
        <v>4078.37</v>
      </c>
      <c r="F14" s="204"/>
      <c r="G14" s="205">
        <v>671.95</v>
      </c>
      <c r="I14" s="75" t="s">
        <v>63</v>
      </c>
      <c r="K14" s="76" t="s">
        <v>75</v>
      </c>
      <c r="M14" s="64"/>
    </row>
    <row r="15" spans="1:13" ht="16.5">
      <c r="A15" s="1" t="s">
        <v>88</v>
      </c>
      <c r="C15" s="339">
        <v>58131.67</v>
      </c>
      <c r="D15" s="204"/>
      <c r="E15" s="210">
        <v>64883.884239999985</v>
      </c>
      <c r="F15" s="204"/>
      <c r="G15" s="205">
        <f>(C15-E15)/E15*100</f>
        <v>-10.40661224137587</v>
      </c>
      <c r="I15" s="75" t="s">
        <v>63</v>
      </c>
      <c r="K15" s="76" t="s">
        <v>75</v>
      </c>
      <c r="M15" s="64"/>
    </row>
    <row r="16" spans="1:13" ht="16.5">
      <c r="A16" s="1" t="s">
        <v>125</v>
      </c>
      <c r="C16" s="340"/>
      <c r="D16" s="204"/>
      <c r="E16" s="381"/>
      <c r="F16" s="204"/>
      <c r="G16" s="349"/>
      <c r="I16" s="75" t="s">
        <v>63</v>
      </c>
      <c r="K16" s="76" t="s">
        <v>75</v>
      </c>
      <c r="M16" s="64"/>
    </row>
    <row r="17" spans="1:13" ht="16.5">
      <c r="A17" s="1" t="s">
        <v>99</v>
      </c>
      <c r="C17" s="339">
        <v>0</v>
      </c>
      <c r="D17" s="204"/>
      <c r="E17" s="210">
        <v>0</v>
      </c>
      <c r="F17" s="204"/>
      <c r="G17" s="210">
        <v>0</v>
      </c>
      <c r="I17" s="75" t="s">
        <v>63</v>
      </c>
      <c r="K17" s="76" t="s">
        <v>75</v>
      </c>
      <c r="M17" s="64"/>
    </row>
    <row r="18" spans="1:12" ht="15" customHeight="1">
      <c r="A18" s="1" t="s">
        <v>84</v>
      </c>
      <c r="B18" s="74"/>
      <c r="C18" s="339">
        <v>4695.945058</v>
      </c>
      <c r="D18" s="337"/>
      <c r="E18" s="210">
        <v>9012.483676</v>
      </c>
      <c r="F18" s="204"/>
      <c r="G18" s="205">
        <f>(C18-E18)/E18*100</f>
        <v>-47.895106090397974</v>
      </c>
      <c r="I18" s="75" t="s">
        <v>63</v>
      </c>
      <c r="J18" s="65"/>
      <c r="K18" s="76" t="s">
        <v>75</v>
      </c>
      <c r="L18" s="65"/>
    </row>
    <row r="19" spans="1:12" ht="15" customHeight="1">
      <c r="A19" s="1" t="s">
        <v>258</v>
      </c>
      <c r="B19" s="74"/>
      <c r="C19" s="339">
        <v>3719.1</v>
      </c>
      <c r="D19" s="204"/>
      <c r="E19" s="204">
        <v>0</v>
      </c>
      <c r="F19" s="204"/>
      <c r="G19" s="382"/>
      <c r="I19" s="75" t="s">
        <v>63</v>
      </c>
      <c r="J19" s="65"/>
      <c r="K19" s="76" t="s">
        <v>75</v>
      </c>
      <c r="L19" s="65"/>
    </row>
    <row r="20" spans="1:12" ht="6" customHeight="1">
      <c r="A20" s="69"/>
      <c r="B20" s="74"/>
      <c r="C20" s="341"/>
      <c r="E20" s="346"/>
      <c r="F20" s="204"/>
      <c r="G20" s="204"/>
      <c r="I20" s="67"/>
      <c r="J20" s="65"/>
      <c r="K20" s="61"/>
      <c r="L20" s="65"/>
    </row>
    <row r="21" spans="1:13" ht="16.5" customHeight="1">
      <c r="A21" s="71" t="s">
        <v>101</v>
      </c>
      <c r="B21" s="74"/>
      <c r="C21" s="339">
        <v>21506271.439692</v>
      </c>
      <c r="D21" s="204"/>
      <c r="E21" s="210">
        <f>SUM(E22:E32)</f>
        <v>8332633.242500001</v>
      </c>
      <c r="F21" s="210"/>
      <c r="G21" s="205">
        <f>(C21-E21)/E21*100</f>
        <v>158.0969402325402</v>
      </c>
      <c r="I21" s="339">
        <f>SUM(I22:I32)</f>
        <v>159258.45508800002</v>
      </c>
      <c r="J21" s="206"/>
      <c r="K21" s="203">
        <f>K22+K24</f>
        <v>43677.882320000004</v>
      </c>
      <c r="L21" s="206"/>
      <c r="M21" s="205">
        <f>(I21-K21)/K21*100</f>
        <v>264.62036762958155</v>
      </c>
    </row>
    <row r="22" spans="1:13" ht="16.5">
      <c r="A22" s="1" t="s">
        <v>57</v>
      </c>
      <c r="C22" s="339">
        <v>16511338.447</v>
      </c>
      <c r="D22" s="204"/>
      <c r="E22" s="210">
        <v>6423259.952974</v>
      </c>
      <c r="F22" s="210"/>
      <c r="G22" s="205">
        <f>(C22-E22)/E22*100</f>
        <v>157.0554292973177</v>
      </c>
      <c r="I22" s="336">
        <v>159232.076945</v>
      </c>
      <c r="J22" s="206"/>
      <c r="K22" s="203">
        <v>43677.575277</v>
      </c>
      <c r="L22" s="206"/>
      <c r="M22" s="205">
        <f>(I22-K22)/K22*100</f>
        <v>264.56253795033666</v>
      </c>
    </row>
    <row r="23" spans="1:13" ht="16.5">
      <c r="A23" s="1" t="s">
        <v>55</v>
      </c>
      <c r="C23" s="342"/>
      <c r="D23" s="204"/>
      <c r="E23" s="347"/>
      <c r="F23" s="210"/>
      <c r="G23" s="205"/>
      <c r="I23" s="336"/>
      <c r="J23" s="206"/>
      <c r="K23" s="203"/>
      <c r="L23" s="206"/>
      <c r="M23" s="348"/>
    </row>
    <row r="24" spans="1:13" ht="15" customHeight="1">
      <c r="A24" s="1" t="s">
        <v>58</v>
      </c>
      <c r="C24" s="339">
        <v>5099.36</v>
      </c>
      <c r="D24" s="204"/>
      <c r="E24" s="210">
        <v>2711.685129</v>
      </c>
      <c r="F24" s="210"/>
      <c r="G24" s="205">
        <v>88.02</v>
      </c>
      <c r="I24" s="462">
        <v>26.378143</v>
      </c>
      <c r="J24" s="383"/>
      <c r="K24" s="205">
        <v>0.307043</v>
      </c>
      <c r="L24" s="206"/>
      <c r="M24" s="205">
        <v>8287.1</v>
      </c>
    </row>
    <row r="25" spans="1:13" ht="15" customHeight="1">
      <c r="A25" s="1" t="s">
        <v>59</v>
      </c>
      <c r="C25" s="339">
        <v>4693859.57</v>
      </c>
      <c r="D25" s="204"/>
      <c r="E25" s="210">
        <v>1790059.463939</v>
      </c>
      <c r="F25" s="210"/>
      <c r="G25" s="205">
        <f>(C25-E25)/E25*100</f>
        <v>162.21808071510821</v>
      </c>
      <c r="I25" s="75" t="s">
        <v>63</v>
      </c>
      <c r="J25" s="65"/>
      <c r="K25" s="76" t="s">
        <v>75</v>
      </c>
      <c r="L25" s="65"/>
      <c r="M25" s="66"/>
    </row>
    <row r="26" spans="1:13" ht="15" customHeight="1">
      <c r="A26" s="1" t="s">
        <v>165</v>
      </c>
      <c r="C26" s="339">
        <v>71379.932</v>
      </c>
      <c r="D26" s="204"/>
      <c r="E26" s="210">
        <v>11335.32014</v>
      </c>
      <c r="F26" s="210"/>
      <c r="G26" s="205">
        <v>529.73</v>
      </c>
      <c r="I26" s="75" t="s">
        <v>63</v>
      </c>
      <c r="J26" s="65"/>
      <c r="K26" s="76" t="s">
        <v>75</v>
      </c>
      <c r="L26" s="65"/>
      <c r="M26" s="66"/>
    </row>
    <row r="27" spans="1:13" ht="15" customHeight="1">
      <c r="A27" s="1" t="s">
        <v>56</v>
      </c>
      <c r="C27" s="339">
        <v>10.086</v>
      </c>
      <c r="D27" s="204"/>
      <c r="E27" s="210">
        <v>6.24895</v>
      </c>
      <c r="F27" s="210"/>
      <c r="G27" s="205">
        <v>66.67</v>
      </c>
      <c r="I27" s="75" t="s">
        <v>63</v>
      </c>
      <c r="J27" s="65"/>
      <c r="K27" s="76" t="s">
        <v>75</v>
      </c>
      <c r="L27" s="65"/>
      <c r="M27" s="61"/>
    </row>
    <row r="28" spans="1:13" ht="15" customHeight="1">
      <c r="A28" s="1" t="s">
        <v>126</v>
      </c>
      <c r="C28" s="342"/>
      <c r="D28" s="204"/>
      <c r="E28" s="347"/>
      <c r="F28" s="210"/>
      <c r="G28" s="205"/>
      <c r="J28" s="65"/>
      <c r="K28" s="61"/>
      <c r="L28" s="65"/>
      <c r="M28" s="66"/>
    </row>
    <row r="29" spans="1:13" ht="15" customHeight="1">
      <c r="A29" s="1" t="s">
        <v>99</v>
      </c>
      <c r="C29" s="339">
        <v>160565.546</v>
      </c>
      <c r="D29" s="204"/>
      <c r="E29" s="210">
        <v>57818.265753</v>
      </c>
      <c r="F29" s="210"/>
      <c r="G29" s="205">
        <v>177.71</v>
      </c>
      <c r="I29" s="75" t="s">
        <v>63</v>
      </c>
      <c r="J29" s="65"/>
      <c r="K29" s="76" t="s">
        <v>75</v>
      </c>
      <c r="L29" s="65"/>
      <c r="M29" s="66"/>
    </row>
    <row r="30" spans="1:13" ht="15" customHeight="1">
      <c r="A30" s="1" t="s">
        <v>84</v>
      </c>
      <c r="C30" s="339">
        <v>51497.259</v>
      </c>
      <c r="D30" s="204"/>
      <c r="E30" s="210">
        <v>47441.127329</v>
      </c>
      <c r="F30" s="210"/>
      <c r="G30" s="205">
        <f>(C30-E30)/E30*100</f>
        <v>8.549821429982224</v>
      </c>
      <c r="I30" s="75" t="s">
        <v>63</v>
      </c>
      <c r="J30" s="65"/>
      <c r="K30" s="76" t="s">
        <v>75</v>
      </c>
      <c r="L30" s="65"/>
      <c r="M30" s="66"/>
    </row>
    <row r="31" spans="1:13" ht="15" customHeight="1">
      <c r="A31" s="1" t="s">
        <v>258</v>
      </c>
      <c r="C31" s="339">
        <v>12521.154</v>
      </c>
      <c r="D31" s="204"/>
      <c r="E31" s="210">
        <v>0.9592</v>
      </c>
      <c r="F31" s="210"/>
      <c r="G31" s="382" t="s">
        <v>270</v>
      </c>
      <c r="I31" s="75" t="s">
        <v>63</v>
      </c>
      <c r="J31" s="65"/>
      <c r="K31" s="76" t="s">
        <v>75</v>
      </c>
      <c r="L31" s="65"/>
      <c r="M31" s="66"/>
    </row>
    <row r="32" spans="1:13" ht="16.5">
      <c r="A32" s="1" t="s">
        <v>61</v>
      </c>
      <c r="C32" s="338">
        <v>0.08736</v>
      </c>
      <c r="D32" s="204"/>
      <c r="E32" s="345">
        <v>0.219086</v>
      </c>
      <c r="F32" s="210"/>
      <c r="G32" s="382" t="s">
        <v>272</v>
      </c>
      <c r="I32" s="75" t="s">
        <v>63</v>
      </c>
      <c r="J32" s="65"/>
      <c r="K32" s="76" t="s">
        <v>75</v>
      </c>
      <c r="L32" s="65"/>
      <c r="M32" s="66"/>
    </row>
    <row r="33" spans="1:12" ht="6" customHeight="1">
      <c r="A33" s="69"/>
      <c r="B33" s="65"/>
      <c r="C33" s="343"/>
      <c r="D33" s="204"/>
      <c r="E33" s="343"/>
      <c r="F33" s="343"/>
      <c r="G33" s="204"/>
      <c r="I33" s="78"/>
      <c r="J33" s="65"/>
      <c r="K33" s="78"/>
      <c r="L33" s="78"/>
    </row>
    <row r="34" spans="1:13" ht="15.75" customHeight="1">
      <c r="A34" s="71" t="s">
        <v>102</v>
      </c>
      <c r="C34" s="339">
        <f>C21/C36</f>
        <v>87423.8676410244</v>
      </c>
      <c r="D34" s="204"/>
      <c r="E34" s="210">
        <f>E21/E36</f>
        <v>33735.35725708502</v>
      </c>
      <c r="F34" s="203"/>
      <c r="G34" s="205">
        <f>(C34-E34)/E34*100</f>
        <v>159.146114786331</v>
      </c>
      <c r="I34" s="336">
        <f>I21/I36</f>
        <v>647.3920938536586</v>
      </c>
      <c r="J34" s="204"/>
      <c r="K34" s="203">
        <v>177</v>
      </c>
      <c r="L34" s="204"/>
      <c r="M34" s="205">
        <v>265.54</v>
      </c>
    </row>
    <row r="35" spans="3:13" ht="6" customHeight="1">
      <c r="C35" s="204"/>
      <c r="D35" s="204"/>
      <c r="E35" s="204"/>
      <c r="F35" s="204"/>
      <c r="G35" s="204"/>
      <c r="I35" s="337"/>
      <c r="J35" s="204"/>
      <c r="K35" s="204"/>
      <c r="L35" s="204"/>
      <c r="M35" s="207"/>
    </row>
    <row r="36" spans="1:13" s="69" customFormat="1" ht="15" customHeight="1">
      <c r="A36" s="69" t="s">
        <v>8</v>
      </c>
      <c r="C36" s="336">
        <v>246</v>
      </c>
      <c r="D36" s="337"/>
      <c r="E36" s="203">
        <v>247</v>
      </c>
      <c r="F36" s="204"/>
      <c r="G36" s="337"/>
      <c r="I36" s="337">
        <v>246</v>
      </c>
      <c r="J36" s="204"/>
      <c r="K36" s="204">
        <v>247</v>
      </c>
      <c r="L36" s="337"/>
      <c r="M36" s="337"/>
    </row>
    <row r="37" spans="3:11" s="69" customFormat="1" ht="7.5" customHeight="1">
      <c r="C37" s="67"/>
      <c r="E37" s="1"/>
      <c r="J37" s="1"/>
      <c r="K37" s="61"/>
    </row>
    <row r="38" spans="1:11" s="69" customFormat="1" ht="15" customHeight="1">
      <c r="A38" s="187" t="s">
        <v>62</v>
      </c>
      <c r="C38" s="67"/>
      <c r="E38" s="1"/>
      <c r="J38" s="1"/>
      <c r="K38" s="61"/>
    </row>
    <row r="39" spans="1:11" s="69" customFormat="1" ht="13.5" customHeight="1">
      <c r="A39" s="463" t="s">
        <v>254</v>
      </c>
      <c r="C39" s="67"/>
      <c r="E39" s="1"/>
      <c r="J39" s="1"/>
      <c r="K39" s="61"/>
    </row>
    <row r="40" spans="1:14" ht="14.25" customHeight="1">
      <c r="A40" s="208" t="s">
        <v>159</v>
      </c>
      <c r="B40" s="335" t="s">
        <v>163</v>
      </c>
      <c r="N40" s="127"/>
    </row>
    <row r="41" spans="1:2" ht="14.25" customHeight="1">
      <c r="A41" s="208" t="s">
        <v>135</v>
      </c>
      <c r="B41" s="463" t="s">
        <v>271</v>
      </c>
    </row>
    <row r="42" spans="1:2" ht="14.25" customHeight="1">
      <c r="A42" s="9" t="s">
        <v>89</v>
      </c>
      <c r="B42" s="463" t="s">
        <v>274</v>
      </c>
    </row>
    <row r="43" ht="15.75">
      <c r="A43" s="59"/>
    </row>
  </sheetData>
  <mergeCells count="4">
    <mergeCell ref="C2:G2"/>
    <mergeCell ref="I2:M2"/>
    <mergeCell ref="E10:F10"/>
    <mergeCell ref="A4:B4"/>
  </mergeCells>
  <printOptions horizontalCentered="1" verticalCentered="1"/>
  <pageMargins left="0" right="0" top="0" bottom="0" header="0.393700787401575" footer="0.1"/>
  <pageSetup firstPageNumber="5" useFirstPageNumber="1" horizontalDpi="600" verticalDpi="600" orientation="landscape" paperSize="9" r:id="rId1"/>
  <headerFooter alignWithMargins="0">
    <oddFooter>&amp;R&amp;10頁 &amp;P</oddFooter>
  </headerFooter>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6.5"/>
  <cols>
    <col min="1" max="1" width="55.00390625" style="1" customWidth="1"/>
    <col min="2" max="2" width="5.50390625" style="1" customWidth="1"/>
    <col min="3" max="3" width="12.125" style="1" customWidth="1"/>
    <col min="4" max="4" width="7.00390625" style="1" customWidth="1"/>
    <col min="5" max="5" width="11.7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3" t="s">
        <v>10</v>
      </c>
    </row>
    <row r="3" spans="2:7" ht="16.5" customHeight="1">
      <c r="B3" s="726"/>
      <c r="C3" s="726"/>
      <c r="E3" s="726"/>
      <c r="F3" s="726"/>
      <c r="G3" s="726"/>
    </row>
    <row r="4" spans="1:9" ht="17.25">
      <c r="A4" s="229"/>
      <c r="B4" s="229"/>
      <c r="C4" s="728" t="s">
        <v>158</v>
      </c>
      <c r="D4" s="728"/>
      <c r="E4" s="728"/>
      <c r="F4" s="229"/>
      <c r="G4" s="230"/>
      <c r="I4" s="80"/>
    </row>
    <row r="5" spans="1:7" ht="17.25">
      <c r="A5" s="231"/>
      <c r="B5" s="232"/>
      <c r="C5" s="384" t="s">
        <v>398</v>
      </c>
      <c r="D5" s="232"/>
      <c r="E5" s="385" t="s">
        <v>232</v>
      </c>
      <c r="F5" s="232"/>
      <c r="G5" s="233" t="s">
        <v>64</v>
      </c>
    </row>
    <row r="6" spans="1:7" ht="17.25">
      <c r="A6" s="231"/>
      <c r="B6" s="179"/>
      <c r="C6" s="234"/>
      <c r="D6" s="179"/>
      <c r="E6" s="235"/>
      <c r="F6" s="179"/>
      <c r="G6" s="236"/>
    </row>
    <row r="8" spans="1:11" ht="33" customHeight="1">
      <c r="A8" s="239" t="s">
        <v>66</v>
      </c>
      <c r="B8" s="229"/>
      <c r="C8" s="259">
        <v>27812.65</v>
      </c>
      <c r="D8" s="386"/>
      <c r="E8" s="259">
        <v>19964.72</v>
      </c>
      <c r="F8" s="229"/>
      <c r="G8" s="238">
        <f aca="true" t="shared" si="0" ref="G8:G13">(C8-E8)/E8*100</f>
        <v>39.30899106023025</v>
      </c>
      <c r="I8" s="81"/>
      <c r="K8" s="66"/>
    </row>
    <row r="9" spans="1:11" ht="33" customHeight="1">
      <c r="A9" s="239" t="s">
        <v>67</v>
      </c>
      <c r="B9" s="229"/>
      <c r="C9" s="259">
        <v>3935.37</v>
      </c>
      <c r="D9" s="386"/>
      <c r="E9" s="259">
        <v>2802.68</v>
      </c>
      <c r="F9" s="229"/>
      <c r="G9" s="238">
        <f t="shared" si="0"/>
        <v>40.414531805272105</v>
      </c>
      <c r="I9" s="81"/>
      <c r="K9" s="83"/>
    </row>
    <row r="10" spans="1:11" ht="33" customHeight="1">
      <c r="A10" s="239" t="s">
        <v>68</v>
      </c>
      <c r="B10" s="229"/>
      <c r="C10" s="259">
        <v>16124.72</v>
      </c>
      <c r="D10" s="386"/>
      <c r="E10" s="259">
        <v>10340.36</v>
      </c>
      <c r="F10" s="229"/>
      <c r="G10" s="238">
        <f t="shared" si="0"/>
        <v>55.93963846519849</v>
      </c>
      <c r="I10" s="81"/>
      <c r="K10" s="83"/>
    </row>
    <row r="11" spans="1:11" ht="33" customHeight="1">
      <c r="A11" s="239" t="s">
        <v>69</v>
      </c>
      <c r="B11" s="229"/>
      <c r="C11" s="259">
        <v>6111.2</v>
      </c>
      <c r="D11" s="386"/>
      <c r="E11" s="259">
        <v>3330.06</v>
      </c>
      <c r="F11" s="229"/>
      <c r="G11" s="238">
        <f t="shared" si="0"/>
        <v>83.51621292108851</v>
      </c>
      <c r="I11" s="81"/>
      <c r="K11" s="83"/>
    </row>
    <row r="12" spans="1:12" ht="33" customHeight="1">
      <c r="A12" s="237" t="s">
        <v>65</v>
      </c>
      <c r="B12" s="229"/>
      <c r="C12" s="259">
        <v>33708.99</v>
      </c>
      <c r="D12" s="386"/>
      <c r="E12" s="259">
        <v>24378.76</v>
      </c>
      <c r="F12" s="229"/>
      <c r="G12" s="238">
        <f>(C12-E12)/E12*100</f>
        <v>38.27196297104528</v>
      </c>
      <c r="I12" s="81"/>
      <c r="K12" s="66"/>
      <c r="L12" s="82"/>
    </row>
    <row r="13" spans="1:11" ht="33" customHeight="1">
      <c r="A13" s="237" t="s">
        <v>70</v>
      </c>
      <c r="B13" s="229"/>
      <c r="C13" s="259">
        <v>1349.64</v>
      </c>
      <c r="D13" s="386"/>
      <c r="E13" s="259">
        <v>1224.67</v>
      </c>
      <c r="F13" s="229"/>
      <c r="G13" s="238">
        <f t="shared" si="0"/>
        <v>10.204381588509559</v>
      </c>
      <c r="K13" s="64"/>
    </row>
    <row r="14" spans="5:11" ht="15.75">
      <c r="E14" s="73"/>
      <c r="G14" s="64"/>
      <c r="K14" s="64"/>
    </row>
    <row r="15" spans="1:11" ht="15.75">
      <c r="A15" s="73"/>
      <c r="B15" s="64"/>
      <c r="E15" s="727"/>
      <c r="F15" s="727"/>
      <c r="K15" s="66"/>
    </row>
    <row r="16" spans="5:11" ht="15.75">
      <c r="E16" s="73"/>
      <c r="G16" s="64"/>
      <c r="K16" s="64"/>
    </row>
    <row r="17" spans="1:11" ht="15.75">
      <c r="A17" s="73"/>
      <c r="E17" s="68"/>
      <c r="G17" s="66"/>
      <c r="I17" s="84"/>
      <c r="K17" s="66"/>
    </row>
  </sheetData>
  <mergeCells count="4">
    <mergeCell ref="B3:C3"/>
    <mergeCell ref="E3:G3"/>
    <mergeCell ref="E15:F15"/>
    <mergeCell ref="C4:E4"/>
  </mergeCells>
  <printOptions/>
  <pageMargins left="0.94488188976378" right="0" top="0.748031496062992" bottom="0.196850393700787" header="0.511811023622047" footer="0.1"/>
  <pageSetup firstPageNumber="6" useFirstPageNumber="1" horizontalDpi="600" verticalDpi="600" orientation="landscape" paperSize="9" r:id="rId1"/>
  <headerFooter alignWithMargins="0">
    <oddFooter>&amp;R&amp;10頁 &amp;P</oddFooter>
  </headerFooter>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A1" sqref="A1:C1"/>
    </sheetView>
  </sheetViews>
  <sheetFormatPr defaultColWidth="9.00390625" defaultRowHeight="16.5"/>
  <cols>
    <col min="1" max="1" width="16.375" style="0" customWidth="1"/>
    <col min="2" max="2" width="5.875" style="0" customWidth="1"/>
    <col min="3" max="3" width="28.75390625" style="0" customWidth="1"/>
  </cols>
  <sheetData>
    <row r="1" spans="1:6" ht="18.75" customHeight="1">
      <c r="A1" s="732" t="s">
        <v>184</v>
      </c>
      <c r="B1" s="732"/>
      <c r="C1" s="732"/>
      <c r="D1" s="403"/>
      <c r="E1" s="403"/>
      <c r="F1" s="403"/>
    </row>
    <row r="2" spans="1:5" ht="19.5" customHeight="1">
      <c r="A2" s="364" t="s">
        <v>397</v>
      </c>
      <c r="B2" s="387"/>
      <c r="C2" s="387"/>
      <c r="D2" s="387"/>
      <c r="E2" s="387"/>
    </row>
    <row r="3" spans="1:5" ht="31.5" customHeight="1">
      <c r="A3" s="388" t="s">
        <v>148</v>
      </c>
      <c r="B3" s="387"/>
      <c r="C3" s="387"/>
      <c r="D3" s="387"/>
      <c r="E3" s="387"/>
    </row>
    <row r="4" spans="1:4" ht="18.75">
      <c r="A4" s="729" t="s">
        <v>153</v>
      </c>
      <c r="B4" s="730"/>
      <c r="C4" s="730" t="s">
        <v>154</v>
      </c>
      <c r="D4" s="731"/>
    </row>
    <row r="5" spans="1:4" ht="16.5" customHeight="1">
      <c r="A5" s="523">
        <v>39384</v>
      </c>
      <c r="B5" s="464"/>
      <c r="C5" s="465">
        <v>23070544404276</v>
      </c>
      <c r="D5" s="281"/>
    </row>
    <row r="6" spans="1:4" ht="16.5" customHeight="1">
      <c r="A6" s="523">
        <v>39381</v>
      </c>
      <c r="B6" s="464"/>
      <c r="C6" s="465">
        <v>22285176719928</v>
      </c>
      <c r="D6" s="281"/>
    </row>
    <row r="7" spans="1:4" ht="16.5" customHeight="1">
      <c r="A7" s="523">
        <v>39365</v>
      </c>
      <c r="B7" s="464"/>
      <c r="C7" s="465">
        <v>21061195259648</v>
      </c>
      <c r="D7" s="281"/>
    </row>
    <row r="8" spans="1:4" ht="16.5" customHeight="1">
      <c r="A8" s="523">
        <v>39353</v>
      </c>
      <c r="B8" s="464"/>
      <c r="C8" s="465">
        <v>20054865208810</v>
      </c>
      <c r="D8" s="281"/>
    </row>
    <row r="9" spans="1:4" ht="16.5" customHeight="1">
      <c r="A9" s="523">
        <v>39345</v>
      </c>
      <c r="B9" s="464"/>
      <c r="C9" s="465">
        <v>19122474119595</v>
      </c>
      <c r="D9" s="281"/>
    </row>
    <row r="10" spans="1:4" ht="16.5" customHeight="1">
      <c r="A10" s="523">
        <v>39337</v>
      </c>
      <c r="B10" s="464"/>
      <c r="C10" s="465">
        <v>18147788808358</v>
      </c>
      <c r="D10" s="281"/>
    </row>
    <row r="11" spans="1:4" ht="16.5" customHeight="1">
      <c r="A11" s="523">
        <v>39276</v>
      </c>
      <c r="B11" s="464"/>
      <c r="C11" s="465">
        <v>17069914181914</v>
      </c>
      <c r="D11" s="281"/>
    </row>
    <row r="12" spans="1:4" ht="16.5" customHeight="1">
      <c r="A12" s="523">
        <v>39255</v>
      </c>
      <c r="B12" s="464"/>
      <c r="C12" s="465">
        <v>16004480578228</v>
      </c>
      <c r="D12" s="281"/>
    </row>
    <row r="13" spans="1:4" ht="16.5" customHeight="1">
      <c r="A13" s="523">
        <v>39225</v>
      </c>
      <c r="B13" s="464"/>
      <c r="C13" s="465">
        <v>15006050743387</v>
      </c>
      <c r="D13" s="281"/>
    </row>
    <row r="14" spans="1:4" ht="16.5" customHeight="1">
      <c r="A14" s="523">
        <v>39183</v>
      </c>
      <c r="B14" s="464"/>
      <c r="C14" s="465">
        <v>14039863208792</v>
      </c>
      <c r="D14" s="281"/>
    </row>
    <row r="15" spans="1:4" ht="16.5" customHeight="1">
      <c r="A15" s="523">
        <v>39078</v>
      </c>
      <c r="B15" s="390"/>
      <c r="C15" s="465">
        <v>13234191389549</v>
      </c>
      <c r="D15" s="370"/>
    </row>
    <row r="16" spans="1:4" ht="16.5" customHeight="1">
      <c r="A16" s="523">
        <v>39036</v>
      </c>
      <c r="B16" s="390"/>
      <c r="C16" s="465">
        <v>12120742203448</v>
      </c>
      <c r="D16" s="370"/>
    </row>
    <row r="17" spans="1:4" ht="16.5" customHeight="1">
      <c r="A17" s="523">
        <v>39010</v>
      </c>
      <c r="B17" s="390"/>
      <c r="C17" s="465">
        <v>11062471051450</v>
      </c>
      <c r="D17" s="370"/>
    </row>
    <row r="18" spans="1:4" ht="16.5" customHeight="1">
      <c r="A18" s="523">
        <v>38840</v>
      </c>
      <c r="B18" s="390"/>
      <c r="C18" s="465">
        <v>10009005818495</v>
      </c>
      <c r="D18" s="370"/>
    </row>
    <row r="19" spans="1:4" ht="16.5" customHeight="1">
      <c r="A19" s="523">
        <v>38768</v>
      </c>
      <c r="B19" s="390"/>
      <c r="C19" s="465">
        <v>9081849903669</v>
      </c>
      <c r="D19" s="370"/>
    </row>
    <row r="20" spans="1:4" ht="16.5" customHeight="1">
      <c r="A20" s="523">
        <v>38679</v>
      </c>
      <c r="B20" s="390"/>
      <c r="C20" s="465">
        <v>8050443230124</v>
      </c>
      <c r="D20" s="370"/>
    </row>
    <row r="21" spans="1:4" ht="16.5" customHeight="1">
      <c r="A21" s="523">
        <v>38546</v>
      </c>
      <c r="B21" s="390"/>
      <c r="C21" s="465">
        <v>7005580212447</v>
      </c>
      <c r="D21" s="370"/>
    </row>
    <row r="22" spans="1:4" ht="16.5" customHeight="1">
      <c r="A22" s="523">
        <v>38007</v>
      </c>
      <c r="B22" s="390"/>
      <c r="C22" s="465">
        <v>6056726743251</v>
      </c>
      <c r="D22" s="370"/>
    </row>
    <row r="23" spans="1:4" ht="16.5" customHeight="1">
      <c r="A23" s="523">
        <v>36567</v>
      </c>
      <c r="B23" s="390"/>
      <c r="C23" s="465">
        <v>5093147675930</v>
      </c>
      <c r="D23" s="370"/>
    </row>
    <row r="24" spans="1:4" ht="16.5" customHeight="1">
      <c r="A24" s="524">
        <v>35576</v>
      </c>
      <c r="B24" s="391"/>
      <c r="C24" s="492">
        <v>4030424520996</v>
      </c>
      <c r="D24" s="466"/>
    </row>
    <row r="26" ht="16.5">
      <c r="A26" s="4" t="s">
        <v>155</v>
      </c>
    </row>
  </sheetData>
  <mergeCells count="3">
    <mergeCell ref="A4:B4"/>
    <mergeCell ref="C4:D4"/>
    <mergeCell ref="A1:C1"/>
  </mergeCells>
  <printOptions/>
  <pageMargins left="0.98" right="0.75" top="1" bottom="1" header="0.5" footer="0.1"/>
  <pageSetup firstPageNumber="7" useFirstPageNumber="1" horizontalDpi="600" verticalDpi="600" orientation="landscape" paperSize="9" r:id="rId1"/>
  <headerFooter alignWithMargins="0">
    <oddFooter>&amp;R&amp;10頁 &amp;P</oddFooter>
  </headerFooter>
</worksheet>
</file>

<file path=xl/worksheets/sheet9.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30.003906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2" t="s">
        <v>245</v>
      </c>
      <c r="B1" s="63"/>
      <c r="C1" s="1"/>
      <c r="D1" s="1"/>
      <c r="E1" s="1"/>
    </row>
    <row r="2" spans="3:5" ht="16.5">
      <c r="C2" s="1"/>
      <c r="D2" s="1"/>
      <c r="E2" s="1"/>
    </row>
    <row r="3" spans="1:5" ht="18.75">
      <c r="A3" s="62"/>
      <c r="B3" s="62"/>
      <c r="C3" s="1"/>
      <c r="D3" s="1"/>
      <c r="E3" s="1"/>
    </row>
    <row r="4" spans="1:5" ht="16.5">
      <c r="A4" s="186" t="s">
        <v>78</v>
      </c>
      <c r="B4" s="186"/>
      <c r="C4" s="8"/>
      <c r="D4" s="8"/>
      <c r="E4" s="8"/>
    </row>
    <row r="5" spans="1:5" ht="27.75" customHeight="1">
      <c r="A5" s="316" t="s">
        <v>12</v>
      </c>
      <c r="B5" s="317"/>
      <c r="C5" s="318" t="s">
        <v>11</v>
      </c>
      <c r="D5" s="733" t="s">
        <v>108</v>
      </c>
      <c r="E5" s="734"/>
    </row>
    <row r="6" spans="1:5" ht="16.5">
      <c r="A6" s="368">
        <v>1</v>
      </c>
      <c r="B6" s="272"/>
      <c r="C6" s="439" t="s">
        <v>13</v>
      </c>
      <c r="D6" s="292">
        <v>58864.9</v>
      </c>
      <c r="E6" s="509"/>
    </row>
    <row r="7" spans="1:5" ht="16.5">
      <c r="A7" s="368">
        <v>2</v>
      </c>
      <c r="B7" s="272"/>
      <c r="C7" s="439" t="s">
        <v>117</v>
      </c>
      <c r="D7" s="292">
        <v>48623.8271870646</v>
      </c>
      <c r="E7" s="509"/>
    </row>
    <row r="8" spans="1:7" ht="16.5">
      <c r="A8" s="368">
        <v>3</v>
      </c>
      <c r="B8" s="272"/>
      <c r="C8" s="439" t="s">
        <v>16</v>
      </c>
      <c r="D8" s="292">
        <v>43470.776022755475</v>
      </c>
      <c r="E8" s="509"/>
      <c r="G8" s="319"/>
    </row>
    <row r="9" spans="1:7" ht="16.5">
      <c r="A9" s="368">
        <v>4</v>
      </c>
      <c r="B9" s="272"/>
      <c r="C9" s="439" t="s">
        <v>20</v>
      </c>
      <c r="D9" s="292">
        <v>31807.336942070364</v>
      </c>
      <c r="E9" s="509"/>
      <c r="G9" s="198"/>
    </row>
    <row r="10" spans="1:7" ht="16.5" customHeight="1">
      <c r="A10" s="368">
        <v>5</v>
      </c>
      <c r="B10" s="272"/>
      <c r="C10" s="439" t="s">
        <v>103</v>
      </c>
      <c r="D10" s="292">
        <v>27032.23698142033</v>
      </c>
      <c r="E10" s="509"/>
      <c r="G10" s="198"/>
    </row>
    <row r="11" spans="1:5" ht="16.5">
      <c r="A11" s="368">
        <v>6</v>
      </c>
      <c r="B11" s="272"/>
      <c r="C11" s="439" t="s">
        <v>14</v>
      </c>
      <c r="D11" s="292">
        <v>15310.87</v>
      </c>
      <c r="E11" s="509"/>
    </row>
    <row r="12" spans="1:7" ht="16.5">
      <c r="A12" s="368">
        <v>7</v>
      </c>
      <c r="B12" s="272"/>
      <c r="C12" s="506" t="s">
        <v>143</v>
      </c>
      <c r="D12" s="292">
        <v>13774.529715281169</v>
      </c>
      <c r="E12" s="509"/>
      <c r="G12" s="319"/>
    </row>
    <row r="13" spans="1:7" ht="16.5">
      <c r="A13" s="368">
        <v>8</v>
      </c>
      <c r="B13" s="272"/>
      <c r="C13" s="439" t="s">
        <v>38</v>
      </c>
      <c r="D13" s="292">
        <v>13739.08279579535</v>
      </c>
      <c r="E13" s="509"/>
      <c r="G13" s="319"/>
    </row>
    <row r="14" spans="1:7" ht="16.5">
      <c r="A14" s="368">
        <v>9</v>
      </c>
      <c r="B14" s="272"/>
      <c r="C14" s="439" t="s">
        <v>287</v>
      </c>
      <c r="D14" s="292">
        <v>9045.748361766617</v>
      </c>
      <c r="E14" s="509"/>
      <c r="F14" s="198"/>
      <c r="G14" s="319"/>
    </row>
    <row r="15" spans="1:7" ht="16.5">
      <c r="A15" s="369">
        <v>10</v>
      </c>
      <c r="B15" s="271"/>
      <c r="C15" s="467" t="s">
        <v>217</v>
      </c>
      <c r="D15" s="292">
        <v>7303.704679409355</v>
      </c>
      <c r="E15" s="509"/>
      <c r="G15" s="319"/>
    </row>
    <row r="16" spans="1:5" ht="27.75" customHeight="1">
      <c r="A16" s="316" t="s">
        <v>116</v>
      </c>
      <c r="B16" s="317"/>
      <c r="C16" s="505"/>
      <c r="D16" s="468"/>
      <c r="E16" s="510"/>
    </row>
    <row r="17" spans="1:5" ht="16.5">
      <c r="A17" s="368">
        <v>15</v>
      </c>
      <c r="B17" s="272"/>
      <c r="C17" s="439" t="s">
        <v>118</v>
      </c>
      <c r="D17" s="292">
        <v>4812.2</v>
      </c>
      <c r="E17" s="509"/>
    </row>
    <row r="18" spans="1:5" ht="16.5">
      <c r="A18" s="368">
        <v>16</v>
      </c>
      <c r="B18" s="272"/>
      <c r="C18" s="439" t="s">
        <v>111</v>
      </c>
      <c r="D18" s="292">
        <v>4519.3754813078</v>
      </c>
      <c r="E18" s="509"/>
    </row>
    <row r="19" spans="1:5" ht="18" customHeight="1">
      <c r="A19" s="369">
        <v>27</v>
      </c>
      <c r="B19" s="271"/>
      <c r="C19" s="420" t="s">
        <v>112</v>
      </c>
      <c r="D19" s="366">
        <v>430.75490918148535</v>
      </c>
      <c r="E19" s="511"/>
    </row>
    <row r="20" spans="1:5" ht="18" customHeight="1">
      <c r="A20" s="130"/>
      <c r="B20" s="130"/>
      <c r="C20" s="190"/>
      <c r="D20" s="191"/>
      <c r="E20" s="2"/>
    </row>
    <row r="21" ht="16.5">
      <c r="A21" s="9" t="s">
        <v>419</v>
      </c>
    </row>
    <row r="22" spans="1:5" ht="9" customHeight="1">
      <c r="A22" s="363"/>
      <c r="B22" s="130"/>
      <c r="C22" s="190"/>
      <c r="D22" s="191"/>
      <c r="E22" s="2"/>
    </row>
    <row r="23" spans="1:5" ht="18" customHeight="1">
      <c r="A23" s="9" t="s">
        <v>279</v>
      </c>
      <c r="B23" s="130"/>
      <c r="C23" s="190"/>
      <c r="D23" s="191"/>
      <c r="E23" s="2"/>
    </row>
    <row r="24" spans="1:5" ht="9" customHeight="1">
      <c r="A24" s="363"/>
      <c r="B24" s="130"/>
      <c r="C24" s="190"/>
      <c r="D24" s="191"/>
      <c r="E24" s="2"/>
    </row>
    <row r="25" spans="1:5" ht="16.5">
      <c r="A25" s="187" t="s">
        <v>156</v>
      </c>
      <c r="B25" s="187"/>
      <c r="C25" s="9"/>
      <c r="D25" s="9"/>
      <c r="E25" s="9"/>
    </row>
    <row r="26" spans="1:5" ht="9" customHeight="1">
      <c r="A26" s="363"/>
      <c r="B26" s="130"/>
      <c r="C26" s="190"/>
      <c r="D26" s="191"/>
      <c r="E26" s="2"/>
    </row>
    <row r="27" spans="1:4" ht="16.5">
      <c r="A27" s="9" t="s">
        <v>39</v>
      </c>
      <c r="B27" s="9"/>
      <c r="C27" s="9"/>
      <c r="D27" s="1"/>
    </row>
    <row r="28" ht="9" customHeight="1"/>
    <row r="30" ht="21" customHeight="1">
      <c r="J30" s="127"/>
    </row>
  </sheetData>
  <mergeCells count="1">
    <mergeCell ref="D5:E5"/>
  </mergeCells>
  <printOptions/>
  <pageMargins left="0.94488188976378" right="0" top="0.393700787401575" bottom="0.196850393700787" header="0.511811023622047" footer="0.1"/>
  <pageSetup firstPageNumber="8" useFirstPageNumber="1" horizontalDpi="600" verticalDpi="600" orientation="landscape" paperSize="9" r:id="rId1"/>
  <headerFooter alignWithMargins="0">
    <oddFooter>&amp;R&amp;10頁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0801163news_c.xls</dc:title>
  <dc:subject/>
  <dc:creator>Michelle Lau</dc:creator>
  <cp:keywords/>
  <dc:description/>
  <cp:lastModifiedBy>Fandy Szeto</cp:lastModifiedBy>
  <cp:lastPrinted>2008-01-15T07:30:03Z</cp:lastPrinted>
  <dcterms:created xsi:type="dcterms:W3CDTF">2004-12-20T03:44:07Z</dcterms:created>
  <dcterms:modified xsi:type="dcterms:W3CDTF">2008-01-16T05:34:54Z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y fmtid="{D5CDD505-2E9C-101B-9397-08002B2CF9AE}" pid="8" name="Comments">
    <vt:lpwstr>Uploaded by IA Change Program</vt:lpwstr>
  </property>
  <property fmtid="{D5CDD505-2E9C-101B-9397-08002B2CF9AE}" pid="9" name="display_urn:schemas-microsoft-com:office:office#Editor">
    <vt:lpwstr>System Account</vt:lpwstr>
  </property>
  <property fmtid="{D5CDD505-2E9C-101B-9397-08002B2CF9AE}" pid="10" name="xd_Signature">
    <vt:lpwstr/>
  </property>
  <property fmtid="{D5CDD505-2E9C-101B-9397-08002B2CF9AE}" pid="11" name="display_urn:schemas-microsoft-com:office:office#Author">
    <vt:lpwstr>System Account</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0x0101008C30F606D47A554BB53D5984CE4B9CAD</vt:lpwstr>
  </property>
  <property fmtid="{D5CDD505-2E9C-101B-9397-08002B2CF9AE}" pid="17" name="_SourceUrl">
    <vt:lpwstr/>
  </property>
  <property fmtid="{D5CDD505-2E9C-101B-9397-08002B2CF9AE}" pid="18" name="_SharedFileIndex">
    <vt:lpwstr/>
  </property>
</Properties>
</file>