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4865" windowHeight="9105" tabRatio="1000" activeTab="0"/>
  </bookViews>
  <sheets>
    <sheet name="cover" sheetId="1" r:id="rId1"/>
    <sheet name="page 1" sheetId="2" r:id="rId2"/>
    <sheet name="page 2" sheetId="3" r:id="rId3"/>
    <sheet name="page 3" sheetId="4" r:id="rId4"/>
    <sheet name="page 4" sheetId="5" r:id="rId5"/>
    <sheet name="page 5" sheetId="6" r:id="rId6"/>
    <sheet name="page 6" sheetId="7" r:id="rId7"/>
    <sheet name="page 7" sheetId="8" r:id="rId8"/>
    <sheet name="page 8" sheetId="9" r:id="rId9"/>
    <sheet name="page9" sheetId="10" r:id="rId10"/>
    <sheet name="page 10" sheetId="11" r:id="rId11"/>
    <sheet name="page 11" sheetId="12" r:id="rId12"/>
    <sheet name="page 12" sheetId="13" r:id="rId13"/>
    <sheet name="page 13" sheetId="14" r:id="rId14"/>
    <sheet name="page 14" sheetId="15" r:id="rId15"/>
    <sheet name="page 15" sheetId="16" r:id="rId16"/>
    <sheet name="page 16" sheetId="17" r:id="rId17"/>
    <sheet name="page 17" sheetId="18" r:id="rId18"/>
    <sheet name="page 18" sheetId="19" r:id="rId19"/>
    <sheet name="page 19" sheetId="20" r:id="rId20"/>
    <sheet name="page 20" sheetId="21" r:id="rId21"/>
    <sheet name="page 21" sheetId="22" r:id="rId22"/>
  </sheets>
  <externalReferences>
    <externalReference r:id="rId25"/>
  </externalReferences>
  <definedNames>
    <definedName name="__123Graph_AMAIN" localSheetId="10" hidden="1">#REF!</definedName>
    <definedName name="__123Graph_AMAIN" localSheetId="18" hidden="1">#REF!</definedName>
    <definedName name="__123Graph_AMAIN" localSheetId="19" hidden="1">#REF!</definedName>
    <definedName name="__123Graph_AMAIN" localSheetId="20" hidden="1">#REF!</definedName>
    <definedName name="__123Graph_AMAIN" localSheetId="21" hidden="1">#REF!</definedName>
    <definedName name="__123Graph_AMAIN" hidden="1">#REF!</definedName>
    <definedName name="__123Graph_BMAIN" localSheetId="10" hidden="1">#REF!</definedName>
    <definedName name="__123Graph_BMAIN" localSheetId="18" hidden="1">#REF!</definedName>
    <definedName name="__123Graph_BMAIN" localSheetId="19" hidden="1">#REF!</definedName>
    <definedName name="__123Graph_BMAIN" localSheetId="20" hidden="1">#REF!</definedName>
    <definedName name="__123Graph_BMAIN" localSheetId="21" hidden="1">#REF!</definedName>
    <definedName name="__123Graph_BMAIN" hidden="1">#REF!</definedName>
    <definedName name="__123Graph_LBL_AMAIN" localSheetId="10" hidden="1">#REF!</definedName>
    <definedName name="__123Graph_LBL_AMAIN" localSheetId="18" hidden="1">#REF!</definedName>
    <definedName name="__123Graph_LBL_AMAIN" localSheetId="19" hidden="1">#REF!</definedName>
    <definedName name="__123Graph_LBL_AMAIN" localSheetId="20" hidden="1">#REF!</definedName>
    <definedName name="__123Graph_LBL_AMAIN" localSheetId="21" hidden="1">#REF!</definedName>
    <definedName name="__123Graph_LBL_AMAIN" hidden="1">#REF!</definedName>
    <definedName name="__123Graph_LBL_BMAIN" localSheetId="10" hidden="1">#REF!</definedName>
    <definedName name="__123Graph_LBL_BMAIN" localSheetId="18" hidden="1">#REF!</definedName>
    <definedName name="__123Graph_LBL_BMAIN" localSheetId="19" hidden="1">#REF!</definedName>
    <definedName name="__123Graph_LBL_BMAIN" localSheetId="20" hidden="1">#REF!</definedName>
    <definedName name="__123Graph_LBL_BMAIN" localSheetId="21" hidden="1">#REF!</definedName>
    <definedName name="__123Graph_LBL_BMAIN" hidden="1">#REF!</definedName>
    <definedName name="__123Graph_XMAIN" localSheetId="10" hidden="1">#REF!</definedName>
    <definedName name="__123Graph_XMAIN" localSheetId="18" hidden="1">#REF!</definedName>
    <definedName name="__123Graph_XMAIN" localSheetId="19" hidden="1">#REF!</definedName>
    <definedName name="__123Graph_XMAIN" localSheetId="20" hidden="1">#REF!</definedName>
    <definedName name="__123Graph_XMAIN" localSheetId="21" hidden="1">#REF!</definedName>
    <definedName name="__123Graph_XMAIN" hidden="1">#REF!</definedName>
    <definedName name="Database_MI" localSheetId="10">#REF!</definedName>
    <definedName name="Database_MI" localSheetId="18">#REF!</definedName>
    <definedName name="Database_MI" localSheetId="19">#REF!</definedName>
    <definedName name="Database_MI" localSheetId="20">#REF!</definedName>
    <definedName name="Database_MI" localSheetId="21">#REF!</definedName>
    <definedName name="Database_MI">#REF!</definedName>
    <definedName name="_xlnm.Print_Area" localSheetId="0">'cover'!$A$1:$I$16</definedName>
    <definedName name="_xlnm.Print_Area" localSheetId="10">'page 10'!$A$1:$F$19</definedName>
    <definedName name="_xlnm.Print_Area" localSheetId="11">'page 11'!$A$1:$D$29</definedName>
    <definedName name="_xlnm.Print_Area" localSheetId="12">'page 12'!$A$1:$L$37</definedName>
    <definedName name="_xlnm.Print_Area" localSheetId="16">'page 16'!$A$1:$H$32</definedName>
    <definedName name="_xlnm.Print_Area" localSheetId="17">'page 17'!$A$1:$J$30</definedName>
    <definedName name="_xlnm.Print_Area" localSheetId="18">'page 18'!$A$1:$K$28</definedName>
    <definedName name="_xlnm.Print_Area" localSheetId="2">'page 2'!$A$1:$M$34</definedName>
    <definedName name="_xlnm.Print_Area" localSheetId="21">'page 21'!$A$1:$K$49</definedName>
    <definedName name="_xlnm.Print_Area" localSheetId="3">'page 3'!$A$1:$M$40</definedName>
    <definedName name="_xlnm.Print_Area" localSheetId="4">'page 4'!$A$1:$J$22</definedName>
    <definedName name="_xlnm.Print_Area" localSheetId="5">'page 5'!$A$1:$K$23</definedName>
    <definedName name="_xlnm.Print_Area" localSheetId="6">'page 6'!$A$1:$L$19</definedName>
    <definedName name="_xlnm.Print_Area" localSheetId="7">'page 7'!$A$1:$S$24</definedName>
    <definedName name="_xlnm.Print_Area" localSheetId="8">'page 8'!$A$1:$L$22</definedName>
    <definedName name="_xlnm.Print_Area" localSheetId="9">'page9'!$A$1:$F$18</definedName>
    <definedName name="Print_Area_MI" localSheetId="10">#REF!</definedName>
    <definedName name="Print_Area_MI" localSheetId="18">#REF!</definedName>
    <definedName name="Print_Area_MI" localSheetId="19">#REF!</definedName>
    <definedName name="Print_Area_MI" localSheetId="20">#REF!</definedName>
    <definedName name="Print_Area_MI" localSheetId="21">#REF!</definedName>
    <definedName name="Print_Area_MI">#REF!</definedName>
    <definedName name="T" localSheetId="10">#REF!</definedName>
    <definedName name="T" localSheetId="18">#REF!</definedName>
    <definedName name="T" localSheetId="19">#REF!</definedName>
    <definedName name="T" localSheetId="20">#REF!</definedName>
    <definedName name="T" localSheetId="21">#REF!</definedName>
    <definedName name="T">#REF!</definedName>
    <definedName name="Z_4EF3E90D_5EC0_45A8_8D19_B9885200EEBF_.wvu.PrintArea" localSheetId="0" hidden="1">'cover'!$A$1:$J$13</definedName>
    <definedName name="Z_7A48645B_7044_45A5_ACA0_EF1CDAB4E46B_.wvu.PrintArea" localSheetId="0" hidden="1">'cover'!$A$1:$J$13</definedName>
    <definedName name="Z_D195F524_3C3B_47EF_8248_581528807A9C_.wvu.PrintArea" localSheetId="0" hidden="1">'cover'!$A$1:$J$13</definedName>
  </definedNames>
  <calcPr fullCalcOnLoad="1"/>
</workbook>
</file>

<file path=xl/sharedStrings.xml><?xml version="1.0" encoding="utf-8"?>
<sst xmlns="http://schemas.openxmlformats.org/spreadsheetml/2006/main" count="587" uniqueCount="392">
  <si>
    <t>1.</t>
  </si>
  <si>
    <t>2.</t>
  </si>
  <si>
    <t xml:space="preserve">Securities Market Statistics </t>
  </si>
  <si>
    <t>3.</t>
  </si>
  <si>
    <t xml:space="preserve">China Dimension </t>
  </si>
  <si>
    <t>4.</t>
  </si>
  <si>
    <t xml:space="preserve">Derivatives Market Statistics </t>
  </si>
  <si>
    <t>Market Performance</t>
  </si>
  <si>
    <t>% Change</t>
  </si>
  <si>
    <t>Number of trading days</t>
  </si>
  <si>
    <t>Number of listed securities</t>
  </si>
  <si>
    <t>Closing Indices</t>
  </si>
  <si>
    <t>Exchange</t>
  </si>
  <si>
    <t>Rank</t>
  </si>
  <si>
    <t>Market value</t>
  </si>
  <si>
    <t>IPO Funds Raised</t>
  </si>
  <si>
    <t>Company Name</t>
  </si>
  <si>
    <t>Turnover</t>
  </si>
  <si>
    <t>CHINA DIMENSION</t>
  </si>
  <si>
    <t>Performance of Mainland Enterprises</t>
  </si>
  <si>
    <t>Derivatives Market Statistics</t>
  </si>
  <si>
    <t>Volume</t>
  </si>
  <si>
    <t>(Contracts)</t>
  </si>
  <si>
    <t>Open Interest</t>
  </si>
  <si>
    <t>Total Futures</t>
  </si>
  <si>
    <t>Hang Seng Index Futures</t>
  </si>
  <si>
    <t>Mini-Hang Seng Index Futures</t>
  </si>
  <si>
    <t>Stock Futures</t>
  </si>
  <si>
    <t>One-month HIBOR Futures</t>
  </si>
  <si>
    <t xml:space="preserve">Three-month HIBOR Futures </t>
  </si>
  <si>
    <t>Total Options</t>
  </si>
  <si>
    <t>Hang Seng Index Options</t>
  </si>
  <si>
    <t xml:space="preserve">Mini-Hang Seng Index Options </t>
  </si>
  <si>
    <t>Stock Options</t>
  </si>
  <si>
    <t>Total Futures and Options</t>
  </si>
  <si>
    <t>New Records in the Derivatives Market</t>
  </si>
  <si>
    <t>H-Share Companies</t>
  </si>
  <si>
    <t>Red Chip Companies</t>
  </si>
  <si>
    <t>Figures are provisional</t>
  </si>
  <si>
    <t>Page</t>
  </si>
  <si>
    <t xml:space="preserve">H-share companies are enterprises that are incorporated in the Mainland which are either controlled by Mainland Government entities or individuals.
</t>
  </si>
  <si>
    <t xml:space="preserve">Non-H Share Mainland Private Enterprises are companies that are incorporated outside of the Mainland and are controlled by Mainland individuals. </t>
  </si>
  <si>
    <t>DERIVATIVES MARKET</t>
  </si>
  <si>
    <t>New Records in the Securities Market</t>
  </si>
  <si>
    <t>S&amp;P/HKEx LargeCap Index</t>
  </si>
  <si>
    <t xml:space="preserve">Hang Seng Index  </t>
  </si>
  <si>
    <t xml:space="preserve">Hang Seng Composite Index  </t>
  </si>
  <si>
    <r>
      <t>Hang Seng China Enterprises Index (H Shares)</t>
    </r>
  </si>
  <si>
    <r>
      <t>S&amp;P/HKEx GEM Index</t>
    </r>
  </si>
  <si>
    <t>bil</t>
  </si>
  <si>
    <t>NA</t>
  </si>
  <si>
    <t xml:space="preserve">    - Debt securities</t>
  </si>
  <si>
    <t xml:space="preserve"> Percentage changes are calculated based on rounded figures</t>
  </si>
  <si>
    <t>Average daily equity turnover  (HK$mil)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</si>
  <si>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REITs </t>
    </r>
  </si>
  <si>
    <t>H-shares Index Futures</t>
  </si>
  <si>
    <t>*</t>
  </si>
  <si>
    <t>(US$ million)</t>
  </si>
  <si>
    <t xml:space="preserve">Tokyo </t>
  </si>
  <si>
    <t>Shenzhen</t>
  </si>
  <si>
    <t xml:space="preserve">(US$ million) </t>
  </si>
  <si>
    <t>Deutsche Börse</t>
  </si>
  <si>
    <t>Shanghai</t>
  </si>
  <si>
    <t>Total equity funds raised (HK$bil)</t>
  </si>
  <si>
    <r>
      <t xml:space="preserve">         </t>
    </r>
    <r>
      <rPr>
        <b/>
        <sz val="12"/>
        <rFont val="Wingdings"/>
        <family val="0"/>
      </rPr>
      <t>§</t>
    </r>
    <r>
      <rPr>
        <b/>
        <sz val="12"/>
        <rFont val="Times New Roman"/>
        <family val="1"/>
      </rPr>
      <t xml:space="preserve"> IPO funds raised (HK$bil)</t>
    </r>
  </si>
  <si>
    <r>
      <t xml:space="preserve">         </t>
    </r>
    <r>
      <rPr>
        <b/>
        <sz val="12"/>
        <rFont val="Wingdings"/>
        <family val="0"/>
      </rPr>
      <t>§</t>
    </r>
    <r>
      <rPr>
        <b/>
        <sz val="12"/>
        <rFont val="Times New Roman"/>
        <family val="1"/>
      </rPr>
      <t xml:space="preserve"> Post IPO funds raised (HK$bil)</t>
    </r>
  </si>
  <si>
    <t xml:space="preserve">      - IPO funds raised</t>
  </si>
  <si>
    <t xml:space="preserve">      - Post IPO funds raised</t>
  </si>
  <si>
    <t xml:space="preserve">      - Warrants</t>
  </si>
  <si>
    <t xml:space="preserve">      - Debt securities</t>
  </si>
  <si>
    <t xml:space="preserve">  Funds raised by other newly listed securities (HK$mil)</t>
  </si>
  <si>
    <t>Average daily turnover (HK$mil)</t>
  </si>
  <si>
    <t>^</t>
  </si>
  <si>
    <t>Total equity funds raised since Jan 1993 (HK$bil)</t>
  </si>
  <si>
    <t>Mainland Enterprises refer to the following:</t>
  </si>
  <si>
    <r>
      <t xml:space="preserve">Total turnover </t>
    </r>
    <r>
      <rPr>
        <b/>
        <vertAlign val="superscript"/>
        <sz val="12"/>
        <rFont val="Times New Roman"/>
        <family val="1"/>
      </rPr>
      <t xml:space="preserve"># </t>
    </r>
    <r>
      <rPr>
        <b/>
        <sz val="12"/>
        <rFont val="Times New Roman"/>
        <family val="1"/>
      </rPr>
      <t>(HK$mil)</t>
    </r>
  </si>
  <si>
    <t>Borsa Italiana</t>
  </si>
  <si>
    <t>Due to different reporting rules &amp; calculation methods, turnover figures are not entirely comparable</t>
  </si>
  <si>
    <t>Hong Kong</t>
  </si>
  <si>
    <t>Number of listed companies *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</si>
  <si>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Derivative warrants</t>
    </r>
  </si>
  <si>
    <t>Market value excludes investment funds</t>
  </si>
  <si>
    <t>Number of delistings</t>
  </si>
  <si>
    <r>
      <t xml:space="preserve">Market capitalisation (HK$bil) </t>
    </r>
    <r>
      <rPr>
        <b/>
        <vertAlign val="superscript"/>
        <sz val="12"/>
        <rFont val="Wingdings"/>
        <family val="0"/>
      </rPr>
      <t>²</t>
    </r>
  </si>
  <si>
    <t>Total funds raised (HK$mil)</t>
  </si>
  <si>
    <t xml:space="preserve">  Total equity funds raised  (HK$mil)</t>
  </si>
  <si>
    <r>
      <t>²</t>
    </r>
    <r>
      <rPr>
        <sz val="10"/>
        <rFont val="Times New Roman"/>
        <family val="1"/>
      </rPr>
      <t xml:space="preserve">  </t>
    </r>
  </si>
  <si>
    <r>
      <t>*</t>
    </r>
    <r>
      <rPr>
        <sz val="10"/>
        <rFont val="Times New Roman"/>
        <family val="1"/>
      </rPr>
      <t xml:space="preserve">  </t>
    </r>
  </si>
  <si>
    <r>
      <t xml:space="preserve"> +</t>
    </r>
    <r>
      <rPr>
        <sz val="10"/>
        <rFont val="Times New Roman"/>
        <family val="1"/>
      </rPr>
      <t xml:space="preserve">  </t>
    </r>
  </si>
  <si>
    <t xml:space="preserve">The figures represent the total market capitalisation of all equity securities and exclude other listed securities such as REITs and government bonds.  Trading only stocks under </t>
  </si>
  <si>
    <t xml:space="preserve">^  </t>
  </si>
  <si>
    <r>
      <t xml:space="preserve">                  </t>
    </r>
    <r>
      <rPr>
        <b/>
        <u val="single"/>
        <sz val="12"/>
        <rFont val="Times New Roman"/>
        <family val="1"/>
      </rPr>
      <t>Main Board</t>
    </r>
  </si>
  <si>
    <r>
      <t xml:space="preserve">                    </t>
    </r>
    <r>
      <rPr>
        <b/>
        <u val="single"/>
        <sz val="12"/>
        <rFont val="Times New Roman"/>
        <family val="1"/>
      </rPr>
      <t>GEM</t>
    </r>
  </si>
  <si>
    <t>Period-end</t>
  </si>
  <si>
    <t>GEM</t>
  </si>
  <si>
    <t>(HK$)</t>
  </si>
  <si>
    <t>Korea Exchange</t>
  </si>
  <si>
    <t xml:space="preserve">As at </t>
  </si>
  <si>
    <t>Percentage changes are calculated based on rounded figures</t>
  </si>
  <si>
    <r>
      <t xml:space="preserve">Market Performance </t>
    </r>
    <r>
      <rPr>
        <b/>
        <sz val="12"/>
        <rFont val="Times New Roman"/>
        <family val="1"/>
      </rPr>
      <t>(continued)</t>
    </r>
  </si>
  <si>
    <t>Main Board</t>
  </si>
  <si>
    <t xml:space="preserve"> </t>
  </si>
  <si>
    <r>
      <t>H-shares Index Options</t>
    </r>
    <r>
      <rPr>
        <vertAlign val="superscript"/>
        <sz val="13"/>
        <rFont val="Times New Roman"/>
        <family val="1"/>
      </rPr>
      <t xml:space="preserve"> </t>
    </r>
  </si>
  <si>
    <t>(million)</t>
  </si>
  <si>
    <t>Korea</t>
  </si>
  <si>
    <t>It should be noted that contracts vary in size</t>
  </si>
  <si>
    <t>Notional Turnover</t>
  </si>
  <si>
    <t xml:space="preserve">Some exchanges provide information regarding turnover in terms of number of contracts traded only but the corresponding turnover in terms of notional value is not available.  </t>
  </si>
  <si>
    <t xml:space="preserve">The notional value of derivatives is the number of contracts traded multiplied by the contracts’ underlying value. The contracts’ underlying value is calculated by multiplying </t>
  </si>
  <si>
    <r>
      <t xml:space="preserve">Hang Seng China-Affiliated Corporations Index (Red Chips)  </t>
    </r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</si>
  <si>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Equity warrants</t>
    </r>
  </si>
  <si>
    <t>London</t>
  </si>
  <si>
    <t xml:space="preserve">BME Spanish Exchanges </t>
  </si>
  <si>
    <t>Singapore Exchange</t>
  </si>
  <si>
    <t xml:space="preserve">Chicago Board Options Exchange </t>
  </si>
  <si>
    <t>Eurex</t>
  </si>
  <si>
    <t>Osaka SE</t>
  </si>
  <si>
    <t>National Stock Exchange of India</t>
  </si>
  <si>
    <t>As at</t>
  </si>
  <si>
    <t>**</t>
  </si>
  <si>
    <t>HKEx</t>
  </si>
  <si>
    <t>Australia</t>
  </si>
  <si>
    <t>OMX Nordic Exchange</t>
  </si>
  <si>
    <t xml:space="preserve">Korea </t>
  </si>
  <si>
    <t>Number of newly listed companies for the year</t>
  </si>
  <si>
    <r>
      <t>#</t>
    </r>
    <r>
      <rPr>
        <b/>
        <sz val="10"/>
        <rFont val="Times New Roman"/>
        <family val="1"/>
      </rPr>
      <t xml:space="preserve"> </t>
    </r>
  </si>
  <si>
    <t>As of</t>
  </si>
  <si>
    <t>Number of newly listed companies for the year *</t>
  </si>
  <si>
    <t>MAIN BOARD and GEM</t>
  </si>
  <si>
    <t>-</t>
  </si>
  <si>
    <t>Non-H Share Mainland Private Enterprises</t>
  </si>
  <si>
    <t>*  Provisional figures</t>
  </si>
  <si>
    <r>
      <t xml:space="preserve">Mini H-shares Index Futures </t>
    </r>
    <r>
      <rPr>
        <vertAlign val="superscript"/>
        <sz val="13"/>
        <rFont val="Times New Roman"/>
        <family val="1"/>
      </rPr>
      <t>1</t>
    </r>
  </si>
  <si>
    <r>
      <t xml:space="preserve">Hang Seng China H-Financials Index Futures </t>
    </r>
    <r>
      <rPr>
        <vertAlign val="superscript"/>
        <sz val="13"/>
        <rFont val="Times New Roman"/>
        <family val="1"/>
      </rPr>
      <t>2</t>
    </r>
  </si>
  <si>
    <t>Mini H-shares Index Futures started trading on 31 March 2008</t>
  </si>
  <si>
    <t>Gold Futures started trading on 20 October 2008</t>
  </si>
  <si>
    <t>Tel Aviv SE</t>
  </si>
  <si>
    <t>(28 Oct 2008)</t>
  </si>
  <si>
    <t xml:space="preserve">    - Equities</t>
  </si>
  <si>
    <t xml:space="preserve">    - Warrants</t>
  </si>
  <si>
    <t>Market capitalisation  (HK$bil)</t>
  </si>
  <si>
    <r>
      <t xml:space="preserve">Source: World Federation of Exchanges (WFE) Monthly Statistics </t>
    </r>
    <r>
      <rPr>
        <sz val="10"/>
        <rFont val="Times New Roman"/>
        <family val="1"/>
      </rPr>
      <t>(not including exchanges for which statistics are not available)</t>
    </r>
  </si>
  <si>
    <t>1</t>
  </si>
  <si>
    <t>(29 Oct 2008)</t>
  </si>
  <si>
    <t>Source: World Federation of Exchanges (WFE) Monthly Statistics (not including exchanges for which statistics are not available)</t>
  </si>
  <si>
    <t>Includes capital raised by issuers cross-listed on other exchanges, ie double-counting involved</t>
  </si>
  <si>
    <t xml:space="preserve">Open Interest </t>
  </si>
  <si>
    <t>BME Spanish Exchanges</t>
  </si>
  <si>
    <t>#</t>
  </si>
  <si>
    <t xml:space="preserve">  </t>
  </si>
  <si>
    <t>Excludes listed securities other than equities such as REITs and government bonds</t>
  </si>
  <si>
    <t xml:space="preserve">  pilot programmes are also excluded</t>
  </si>
  <si>
    <t>Source : World Federation of Exchanges (WFE) Monthly Statistics (not including exchanges for which statistics are not available)</t>
  </si>
  <si>
    <t xml:space="preserve">    - Callable Bull / Bear Contracts </t>
  </si>
  <si>
    <t xml:space="preserve">    - Unit trusts and mutual funds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</si>
  <si>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Exchange Traded Funds (ETFs)</t>
    </r>
    <r>
      <rPr>
        <vertAlign val="superscript"/>
        <sz val="12"/>
        <rFont val="Times New Roman"/>
        <family val="1"/>
      </rPr>
      <t xml:space="preserve"> +</t>
    </r>
  </si>
  <si>
    <t>Excludes two iShares of ETF under pilot programmes</t>
  </si>
  <si>
    <t>Year ended</t>
  </si>
  <si>
    <t xml:space="preserve">      - Callable Bull / Bear Contracts</t>
  </si>
  <si>
    <t xml:space="preserve">      - Unit trusts and mutual funds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</si>
  <si>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Exchange Traded Funds (ETFs)</t>
    </r>
  </si>
  <si>
    <t>BM&amp;F BOVESPA (Brazil)</t>
  </si>
  <si>
    <t>The share of Mainland enterprises of the equity market total is presented as a percentage in brackets</t>
  </si>
  <si>
    <t xml:space="preserve">Contracts </t>
  </si>
  <si>
    <t>Philadelphia SE (US)</t>
  </si>
  <si>
    <t>Figures include turnover in stock options, single stock futures, stock index options and futures and bond options and futures</t>
  </si>
  <si>
    <t xml:space="preserve">International Securities Exchange </t>
  </si>
  <si>
    <t xml:space="preserve">Readers should exercise caution when comparing performance </t>
  </si>
  <si>
    <t>the market price of the underlying asset for each contract times the contract’s multiplier. It is an approximate measure of the underlying value of the number of contracts traded</t>
  </si>
  <si>
    <t>Figures may include turnover in stock options, single stock futures, stock index options and futures and bond options and futures</t>
  </si>
  <si>
    <t xml:space="preserve">Figures include the turnover of structured products such as derivative warrants, equity warrants, callable bull/bear contracts and equity linked instruments </t>
  </si>
  <si>
    <t>Numbers may not add up to the totals owing to rounding</t>
  </si>
  <si>
    <t xml:space="preserve">•
•
•
</t>
  </si>
  <si>
    <t xml:space="preserve">                                          •
                                          •
                                          •
</t>
  </si>
  <si>
    <t>(HK$ billion)</t>
  </si>
  <si>
    <t>Up to 31/12/2008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</si>
  <si>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Exchange Traded Funds (ETFs) </t>
    </r>
  </si>
  <si>
    <t>2008 year end</t>
  </si>
  <si>
    <t>2008</t>
  </si>
  <si>
    <t>Records Set in 2009</t>
  </si>
  <si>
    <t>(Year 2008)</t>
  </si>
  <si>
    <t>Pre-2009 Record</t>
  </si>
  <si>
    <t>RECORDS SET IN 2009</t>
  </si>
  <si>
    <t>SECURITIES MARKET</t>
  </si>
  <si>
    <t xml:space="preserve">Includes 4 companies which moved their listings from GEM to the Main Board </t>
  </si>
  <si>
    <t>Includes 18 companies which moved their listings from GEM to the Main Board</t>
  </si>
  <si>
    <t>NYSE Euronext (US)</t>
  </si>
  <si>
    <t>NASDAQ OMX</t>
  </si>
  <si>
    <t>Tokyo</t>
  </si>
  <si>
    <t>Taiwan</t>
  </si>
  <si>
    <t>CME Group</t>
  </si>
  <si>
    <t>National Stock Exchange India</t>
  </si>
  <si>
    <t>TAIFEX</t>
  </si>
  <si>
    <r>
      <t>#</t>
    </r>
    <r>
      <rPr>
        <sz val="10"/>
        <rFont val="Times New Roman"/>
        <family val="1"/>
      </rPr>
      <t xml:space="preserve">  Includes seven H-share companies, one red chip and 20 non-H share Mainland private enterprises</t>
    </r>
  </si>
  <si>
    <t xml:space="preserve">     - number of newly listed CBBCs</t>
  </si>
  <si>
    <t>(Year 2007)</t>
  </si>
  <si>
    <t>mil</t>
  </si>
  <si>
    <t>IPO Equity Funds Raised (Jan - Nov 2009)</t>
  </si>
  <si>
    <t>Bursa Malaysia</t>
  </si>
  <si>
    <t>Warsaw SE</t>
  </si>
  <si>
    <t>Total Equity Funds Raised (Jan - Nov 2009)</t>
  </si>
  <si>
    <t>Market Value of Shares of Domestic-listed Companies (Main and Parallel Markets) (As at the end of November 2009)</t>
  </si>
  <si>
    <t>Total Turnover of Securitised Derivatives, including Warrants and CBBCs (Jan - Nov 2009)</t>
  </si>
  <si>
    <t>Turnover in the Derivatives Markets (Jan - Nov 2009)</t>
  </si>
  <si>
    <t>Notional Turnover in the Derivatives Markets (Jan - Nov 2009)</t>
  </si>
  <si>
    <t xml:space="preserve">Funds raised in 2009 are provisional figures </t>
  </si>
  <si>
    <t>(29 Jul 2009)</t>
  </si>
  <si>
    <t>(26 Jun 2009)</t>
  </si>
  <si>
    <t>(25 Sep 2007)</t>
  </si>
  <si>
    <r>
      <t xml:space="preserve">FTSE/Xinhua China 25 Index Futures </t>
    </r>
    <r>
      <rPr>
        <vertAlign val="superscript"/>
        <sz val="13"/>
        <rFont val="Times New Roman"/>
        <family val="1"/>
      </rPr>
      <t>3</t>
    </r>
  </si>
  <si>
    <r>
      <t xml:space="preserve">Gold Futures </t>
    </r>
    <r>
      <rPr>
        <vertAlign val="superscript"/>
        <sz val="13"/>
        <rFont val="Times New Roman"/>
        <family val="1"/>
      </rPr>
      <t>4</t>
    </r>
  </si>
  <si>
    <r>
      <t xml:space="preserve">FTSE/Xinhua China 25 Index Options </t>
    </r>
    <r>
      <rPr>
        <vertAlign val="superscript"/>
        <sz val="13"/>
        <rFont val="Times New Roman"/>
        <family val="1"/>
      </rPr>
      <t>5</t>
    </r>
  </si>
  <si>
    <t>Market Statistics 2009</t>
  </si>
  <si>
    <t>NYSE Euronext (Europe)</t>
  </si>
  <si>
    <t>Nasdaq OMX</t>
  </si>
  <si>
    <t>TSX Group : also includes TSX Venture market cap</t>
  </si>
  <si>
    <t xml:space="preserve">TSX Group </t>
  </si>
  <si>
    <t>SIX Swiss Exchange</t>
  </si>
  <si>
    <t>NYSE.Liffe Europe</t>
  </si>
  <si>
    <t xml:space="preserve">Red chip companies are enterprises that are incorporated outside of the Mainland and are controlled by Mainland Government entities.
</t>
  </si>
  <si>
    <t>China Minsheng Banking Corp., Ltd. - H Shares (1988)</t>
  </si>
  <si>
    <t>Sands China Ltd. (1928)</t>
  </si>
  <si>
    <t>Metallurgical Corporation of China Ltd. - H Shares (1618)</t>
  </si>
  <si>
    <t>China Longyuan Power Group Corporation Ltd. - H Shares (916)</t>
  </si>
  <si>
    <t>Wynn Macau, Ltd. (1128)</t>
  </si>
  <si>
    <t>Glorious Property Holdings Ltd. (845)</t>
  </si>
  <si>
    <t>Sinopharm Group Co. Ltd. - H Shares (1099)</t>
  </si>
  <si>
    <t>China Zhongwang Holdings Ltd. (1333)</t>
  </si>
  <si>
    <t>Longfor Properties Co. Ltd. (960)</t>
  </si>
  <si>
    <t>Hang Seng China H-Financials Index Futures suspended trading with effect from 24 December 2008</t>
  </si>
  <si>
    <t>FTSE/Xinhua China 25 Index Futures suspended trading with effect from 31 December 2008</t>
  </si>
  <si>
    <t>FTSE/Xinhua China 25 Index Options suspended with effect from 24 December 2008</t>
  </si>
  <si>
    <t>IPO Equity Funds Raised</t>
  </si>
  <si>
    <t>Total Equity Funds Raised</t>
  </si>
  <si>
    <t>Total equity funds raised</t>
  </si>
  <si>
    <t xml:space="preserve">  (Derivative Warrants and CBBCs)</t>
  </si>
  <si>
    <t>H-shares Index Options</t>
  </si>
  <si>
    <t xml:space="preserve">Mini-Hang Seng Index Futures </t>
  </si>
  <si>
    <t>Mini-Hang Seng Index Options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</si>
  <si>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Others</t>
    </r>
    <r>
      <rPr>
        <sz val="10"/>
        <rFont val="Times New Roman"/>
        <family val="1"/>
      </rPr>
      <t xml:space="preserve"> </t>
    </r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</si>
  <si>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Others</t>
    </r>
  </si>
  <si>
    <t>Number of listed companies</t>
  </si>
  <si>
    <t xml:space="preserve">Stock transactions in foreign currencies are excluded from the total turnover in value </t>
  </si>
  <si>
    <t>Up to 31 December 2009</t>
  </si>
  <si>
    <t>(29 Dec 2009)</t>
  </si>
  <si>
    <t>^ Provisional figure up to 31 December 2009</t>
  </si>
  <si>
    <t>2009 year end</t>
  </si>
  <si>
    <t>China Pacific Insurance (Group) Co., Ltd. - H Shares (2601)</t>
  </si>
  <si>
    <t>Ten Largest IPO Funds Raised by Newly Hong Kong Listed Companies in 2009</t>
  </si>
  <si>
    <t>Up to 31/12/2009</t>
  </si>
  <si>
    <t>^  Includes six H-share companies, two red chips and 40 non-H share Mainland private enterprises</t>
  </si>
  <si>
    <t>Market Capitalisation of Mainland Enterprises</t>
  </si>
  <si>
    <t>As at
Year-end</t>
  </si>
  <si>
    <t>Market Capitalisation 
of H Shares</t>
  </si>
  <si>
    <t>Market Capitalisation
of Red Chips</t>
  </si>
  <si>
    <t>Market Capitalisation of 
Non-H Share Mainland 
Private Enterprises</t>
  </si>
  <si>
    <t>Total Market Capitalisation of Mainland Enterprises</t>
  </si>
  <si>
    <t>% of Mainland Enterprises of Total Market Capitalisation</t>
  </si>
  <si>
    <t>Market total no of listed co</t>
  </si>
  <si>
    <t>Overall market mc</t>
  </si>
  <si>
    <t>Number of Issuers of Mainland Enterprises</t>
  </si>
  <si>
    <t>No. of Issuers 
(H Shares)</t>
  </si>
  <si>
    <t>No. of Issuers
(Red Chips)</t>
  </si>
  <si>
    <t>No. of Issuers (Non-H Share 
Mainland Private Enterprises)</t>
  </si>
  <si>
    <t>Total No. of Issuers (Mainland Enterprises)</t>
  </si>
  <si>
    <t>% of Mainland Enterprises of Total Number of Listed Companies in the Equity Market</t>
  </si>
  <si>
    <t>Total Annual Trading Turnover of Mainland Enterprises</t>
  </si>
  <si>
    <t>Year</t>
  </si>
  <si>
    <t>Total Annual Trading 
Turnover of H Shares</t>
  </si>
  <si>
    <t>Total Annual Trading 
Turnover of Red Chips</t>
  </si>
  <si>
    <t>Total Annual Trading  
Turnover of 
Non-H Share Mainland
Private Enterprises</t>
  </si>
  <si>
    <t xml:space="preserve">Total Annual Trading Turnover of Mainland Enterprises </t>
  </si>
  <si>
    <t>% of Mainland Enterprises of Total Annual Equity Turnover</t>
  </si>
  <si>
    <t>Total Equity turnover (HK$bil)</t>
  </si>
  <si>
    <t>Gold Futures</t>
  </si>
  <si>
    <t>(10 Dec 2009)</t>
  </si>
  <si>
    <t>(27 Oct 2008)</t>
  </si>
  <si>
    <t>PARTICIPANT STATISTICS</t>
  </si>
  <si>
    <t xml:space="preserve">               As at year-end</t>
  </si>
  <si>
    <t xml:space="preserve">                As at year-end</t>
  </si>
  <si>
    <t xml:space="preserve">Exchange Participants </t>
  </si>
  <si>
    <t>Trading</t>
  </si>
  <si>
    <t>Non-trading</t>
  </si>
  <si>
    <t>N/A</t>
  </si>
  <si>
    <t>Clearing Participants</t>
  </si>
  <si>
    <t>CCASS</t>
  </si>
  <si>
    <t>End of 2008</t>
  </si>
  <si>
    <t>Direct Clearing Participants</t>
  </si>
  <si>
    <t>General Clearing Participants</t>
  </si>
  <si>
    <t>Clearing Agency Participants</t>
  </si>
  <si>
    <t>Custodian Participants</t>
  </si>
  <si>
    <t>Stock Pledgee Participants</t>
  </si>
  <si>
    <t>HKCC</t>
  </si>
  <si>
    <t>SEOCH</t>
  </si>
  <si>
    <t>Notes:</t>
  </si>
  <si>
    <t xml:space="preserve">A Direct Clearing Participant must be an Exchange Participant of SEHK  </t>
  </si>
  <si>
    <t xml:space="preserve">A General Clearing Participant is entitled to clear securities trades concluded by itself, where applicable, and on behalf of non-clearing Participants with which it has </t>
  </si>
  <si>
    <t xml:space="preserve">  entered into a Clearing Agreement</t>
  </si>
  <si>
    <t xml:space="preserve">A Clearing Agency Participant must be a body operating the central securities clearing and settlement system or central securities depository system.  The only  </t>
  </si>
  <si>
    <t xml:space="preserve">  Clearing Agency Participant at the moment is SEOCH</t>
  </si>
  <si>
    <t xml:space="preserve">A Custodian Participant must be an authorised institution under the Banking Ordinance, a trust company under the Trustee Ordinance or a licensed corporation under </t>
  </si>
  <si>
    <t xml:space="preserve">  the Securities and Futures Ordinance</t>
  </si>
  <si>
    <t>A Stock Pledgee Participant must be an authorised institution under the Banking Ordinance or a licensed money lender under the Money Lenders Ordinance</t>
  </si>
  <si>
    <t xml:space="preserve">Both a Clearing Participant and a General Clearing Participant must be an Exchange Participant of HKFE  </t>
  </si>
  <si>
    <t>A Clearing Participant is entitled to clear Futures Contracts and/or Options Contracts concluded by itself</t>
  </si>
  <si>
    <t>A General Clearing Participant is entitled to clear Futures Contracts and/or Options Contracts concluded by itself and on behalf of non-clearing Participants with</t>
  </si>
  <si>
    <t xml:space="preserve">  which it has entered into a Clearing Agreement</t>
  </si>
  <si>
    <t xml:space="preserve">A Direct Clearing Participant and a General Clearing Participant must be an Options Trading Exchange Participant of SEHK  </t>
  </si>
  <si>
    <t>A Direct Clearing Participant is entitled to clear Stock Options Contracts concluded by itself</t>
  </si>
  <si>
    <r>
      <t xml:space="preserve">            </t>
    </r>
    <r>
      <rPr>
        <b/>
        <u val="single"/>
        <sz val="12"/>
        <rFont val="Times New Roman"/>
        <family val="1"/>
      </rPr>
      <t>Stock Exchange</t>
    </r>
  </si>
  <si>
    <r>
      <t xml:space="preserve">             </t>
    </r>
    <r>
      <rPr>
        <b/>
        <u val="single"/>
        <sz val="12"/>
        <rFont val="Times New Roman"/>
        <family val="1"/>
      </rPr>
      <t>Futures Exchange</t>
    </r>
  </si>
  <si>
    <t>End of 2009</t>
  </si>
  <si>
    <t xml:space="preserve">CCASS Statistics </t>
  </si>
  <si>
    <t xml:space="preserve">Participant Statistics </t>
  </si>
  <si>
    <t>5.</t>
  </si>
  <si>
    <t>6.</t>
  </si>
  <si>
    <t>CCASS STATISTICS</t>
  </si>
  <si>
    <t xml:space="preserve">             Up to year-end</t>
  </si>
  <si>
    <t>Average Daily Exchange Trades Handled by CCASS</t>
  </si>
  <si>
    <t>-          Number of Trades</t>
  </si>
  <si>
    <t>-          Value of Trades</t>
  </si>
  <si>
    <t>$62.3 billion</t>
  </si>
  <si>
    <t>$72.1 billion</t>
  </si>
  <si>
    <t>-          Share Quantity Involved</t>
  </si>
  <si>
    <t>99.6 billion</t>
  </si>
  <si>
    <t>110.6 billion</t>
  </si>
  <si>
    <t>Average Daily Settlement Instructions (SIs) Settled by CCASS</t>
  </si>
  <si>
    <t>-          Number of SIs</t>
  </si>
  <si>
    <t>-          Value of SIs</t>
  </si>
  <si>
    <t>$164.0 billion</t>
  </si>
  <si>
    <t>$193.1 billion</t>
  </si>
  <si>
    <t>40.6 billion</t>
  </si>
  <si>
    <t>50.0 billion</t>
  </si>
  <si>
    <t>Average Daily Investor Settlement Instructions (ISIs) Settled by CCASS</t>
  </si>
  <si>
    <t>-          Number of ISIs</t>
  </si>
  <si>
    <t>-          Value of ISIs</t>
  </si>
  <si>
    <t>$291.8 million</t>
  </si>
  <si>
    <t>$220.2 million</t>
  </si>
  <si>
    <t>111.7 million</t>
  </si>
  <si>
    <t>181.6 million</t>
  </si>
  <si>
    <t>Excluding securities traded in US dollars</t>
  </si>
  <si>
    <t xml:space="preserve">                       Up to year-end</t>
  </si>
  <si>
    <t>Average Daily Settlement Efficiency of CNS Stock Positions on Due Day (T+2)</t>
  </si>
  <si>
    <t>Average Daily Settlement Efficiency of CNS Stock Positions on the Day following the Due Day (T+3)</t>
  </si>
  <si>
    <t>Average Daily Buy-ins Executed on T+3</t>
  </si>
  <si>
    <t>-          Number of Brokers Involved</t>
  </si>
  <si>
    <t>-          Number of Buy-ins</t>
  </si>
  <si>
    <t>-          Value of Buy-ins</t>
  </si>
  <si>
    <t>$3.4 million</t>
  </si>
  <si>
    <t>$8.4 million</t>
  </si>
  <si>
    <t>Shares Deposited in the CCASS Depository</t>
  </si>
  <si>
    <t>-          Number of Shares</t>
  </si>
  <si>
    <t>3,286.6 billion</t>
  </si>
  <si>
    <t>3,408.3 billion</t>
  </si>
  <si>
    <t>-          Percentage of Total Issued Share Capital of the Admitted Securities</t>
  </si>
  <si>
    <t>-          Value of Shares</t>
  </si>
  <si>
    <t>$9,245.1 billion</t>
  </si>
  <si>
    <t>$5,040.5 billion</t>
  </si>
  <si>
    <t>-          Percentage of the Total Market Capitalisation of the Admitted Securities</t>
  </si>
  <si>
    <t>* Transactions in foreign currency are excluded</t>
  </si>
  <si>
    <t xml:space="preserve">       (Among which one non-H share Mainland private enterprise moved its listing from GEM to the Main Board)</t>
  </si>
  <si>
    <t>Ten Largest-ever HK IPOs by Funds Raised for Newly Listed Companies</t>
  </si>
  <si>
    <t xml:space="preserve">(HK$ billion) </t>
  </si>
  <si>
    <t>Year of Listing</t>
  </si>
  <si>
    <t>2006</t>
  </si>
  <si>
    <t>2005</t>
  </si>
  <si>
    <t>China Unicom (0762)</t>
  </si>
  <si>
    <t>2000</t>
  </si>
  <si>
    <t>China Mobile (0941)</t>
  </si>
  <si>
    <t>1997</t>
  </si>
  <si>
    <t>2003</t>
  </si>
  <si>
    <t>(up to the end of December 2009)</t>
  </si>
  <si>
    <t>2 - 10</t>
  </si>
  <si>
    <t>11 - 15</t>
  </si>
  <si>
    <t>16 - 18</t>
  </si>
  <si>
    <t>19 - 20</t>
  </si>
  <si>
    <t>Bank of China - H Shares  (3988)</t>
  </si>
  <si>
    <t>Industrial and Commercial Bank of China - H Shares (1398)</t>
  </si>
  <si>
    <t>China Construction Bank - H Shares  (0939)</t>
  </si>
  <si>
    <t>China CITIC Bank - H Shares (0998)</t>
  </si>
  <si>
    <t>China Life Insurance - H Shares (2628)</t>
  </si>
  <si>
    <t>Sinopec - H Shares (0386)</t>
  </si>
  <si>
    <t>China Shenhua Energy - H Shares (1088)</t>
  </si>
  <si>
    <t>Number of deals</t>
  </si>
  <si>
    <t>Callable Bull/Bear Contracts (CBBCs) Turnover</t>
  </si>
  <si>
    <t xml:space="preserve">Number of newly listed structured products </t>
  </si>
  <si>
    <t>Exchange Traded Funds* Turnover</t>
  </si>
  <si>
    <t>Trading Turnover</t>
  </si>
  <si>
    <t xml:space="preserve">    - Post IPO funds raised</t>
  </si>
  <si>
    <t xml:space="preserve">    - Single largest funds raised by a rights issue (HSBC)</t>
  </si>
  <si>
    <t>A General Clearing Participant is entitled to clear Stock Options Contracts concluded by itself and on behalf of non-clearing Participants with which it has entered</t>
  </si>
  <si>
    <t xml:space="preserve"> into a Clearing Agreement</t>
  </si>
</sst>
</file>

<file path=xl/styles.xml><?xml version="1.0" encoding="utf-8"?>
<styleSheet xmlns="http://schemas.openxmlformats.org/spreadsheetml/2006/main">
  <numFmts count="5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#,##0_ "/>
    <numFmt numFmtId="175" formatCode="0.00_ "/>
    <numFmt numFmtId="176" formatCode="#,##0.0"/>
    <numFmt numFmtId="177" formatCode="_-* #,##0_-;\-* #,##0_-;_-* &quot;-&quot;??_-;_-@_-"/>
    <numFmt numFmtId="178" formatCode="_(* #,##0.0_);_(* \(#,##0.0\);_(* &quot;-&quot;??_);_(@_)"/>
    <numFmt numFmtId="179" formatCode="#,##0.0_);\(#,##0.0\)"/>
    <numFmt numFmtId="180" formatCode="mmmm\ yyyy"/>
    <numFmt numFmtId="181" formatCode="0.0"/>
    <numFmt numFmtId="182" formatCode="0_)"/>
    <numFmt numFmtId="183" formatCode="0.0_)"/>
    <numFmt numFmtId="184" formatCode="_-* #,##0.0_-;\-* #,##0.0_-;_-* &quot;-&quot;??_-;_-@_-"/>
    <numFmt numFmtId="185" formatCode="General_)"/>
    <numFmt numFmtId="186" formatCode="_(* #,##0_);_(* \(#,##0\);_(* &quot;-&quot;??_);_(@_)"/>
    <numFmt numFmtId="187" formatCode="0.0_ "/>
    <numFmt numFmtId="188" formatCode="\(#,##0\ %\)"/>
    <numFmt numFmtId="189" formatCode="[$$-409]#,##0.0"/>
    <numFmt numFmtId="190" formatCode="_-* #,##0.0000000_-;\-* #,##0.0000000_-;_-* &quot;-&quot;??_-;_-@_-"/>
    <numFmt numFmtId="191" formatCode="#,##0.00[$€];[Red]\-#,##0.00[$€]"/>
    <numFmt numFmtId="192" formatCode="d/m/yyyy;@"/>
    <numFmt numFmtId="193" formatCode="#,##0.00;[Red]#,##0.00"/>
    <numFmt numFmtId="194" formatCode="#,##0;[Red]#,##0"/>
    <numFmt numFmtId="195" formatCode="[$-C04]dddd\,\ d\ mmmm\,\ yyyy"/>
    <numFmt numFmtId="196" formatCode="0;[Red]0"/>
    <numFmt numFmtId="197" formatCode="#,##0.000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[$-409]dddd\,\ mmmm\ dd\,\ yyyy"/>
    <numFmt numFmtId="202" formatCode="[$-C04]d\ mmmm\,\ yyyy;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;[Red]#,##0.0"/>
    <numFmt numFmtId="208" formatCode="0.000"/>
  </numFmts>
  <fonts count="74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u val="single"/>
      <sz val="16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細明體"/>
      <family val="3"/>
    </font>
    <font>
      <sz val="18"/>
      <name val="Times New Roman"/>
      <family val="1"/>
    </font>
    <font>
      <sz val="16"/>
      <name val="Times New Roman"/>
      <family val="1"/>
    </font>
    <font>
      <b/>
      <u val="single"/>
      <sz val="18"/>
      <name val="Times New Roman"/>
      <family val="1"/>
    </font>
    <font>
      <u val="single"/>
      <sz val="16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u val="single"/>
      <sz val="18"/>
      <color indexed="8"/>
      <name val="Times New Roman"/>
      <family val="1"/>
    </font>
    <font>
      <sz val="14"/>
      <name val="Times New Roman"/>
      <family val="1"/>
    </font>
    <font>
      <b/>
      <sz val="14"/>
      <name val="新細明體"/>
      <family val="1"/>
    </font>
    <font>
      <b/>
      <sz val="12"/>
      <name val="Times New Roman"/>
      <family val="1"/>
    </font>
    <font>
      <sz val="13"/>
      <name val="新細明體"/>
      <family val="1"/>
    </font>
    <font>
      <b/>
      <sz val="12"/>
      <name val="細明體"/>
      <family val="3"/>
    </font>
    <font>
      <b/>
      <sz val="12"/>
      <name val="新細明體"/>
      <family val="1"/>
    </font>
    <font>
      <sz val="12"/>
      <name val="Wingdings"/>
      <family val="0"/>
    </font>
    <font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sz val="10"/>
      <name val="Helv"/>
      <family val="2"/>
    </font>
    <font>
      <b/>
      <sz val="18"/>
      <name val="新細明體"/>
      <family val="1"/>
    </font>
    <font>
      <b/>
      <sz val="13"/>
      <name val="新細明體"/>
      <family val="1"/>
    </font>
    <font>
      <vertAlign val="superscript"/>
      <sz val="13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3"/>
      <name val="細明體"/>
      <family val="3"/>
    </font>
    <font>
      <b/>
      <sz val="13"/>
      <name val="細明體"/>
      <family val="3"/>
    </font>
    <font>
      <b/>
      <sz val="15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sz val="10"/>
      <name val="MS Sans Serif"/>
      <family val="0"/>
    </font>
    <font>
      <b/>
      <sz val="12"/>
      <name val="Wingdings"/>
      <family val="0"/>
    </font>
    <font>
      <sz val="8"/>
      <name val="新細明體"/>
      <family val="1"/>
    </font>
    <font>
      <b/>
      <vertAlign val="superscript"/>
      <sz val="12"/>
      <name val="Wingdings"/>
      <family val="0"/>
    </font>
    <font>
      <vertAlign val="superscript"/>
      <sz val="10"/>
      <name val="Wingdings"/>
      <family val="0"/>
    </font>
    <font>
      <vertAlign val="superscript"/>
      <sz val="12"/>
      <name val="Wingdings 2"/>
      <family val="1"/>
    </font>
    <font>
      <b/>
      <vertAlign val="superscript"/>
      <sz val="16"/>
      <name val="Symbol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color indexed="10"/>
      <name val="Times New Roman"/>
      <family val="1"/>
    </font>
    <font>
      <b/>
      <sz val="6"/>
      <name val="Times New Roman"/>
      <family val="1"/>
    </font>
    <font>
      <sz val="16"/>
      <color indexed="12"/>
      <name val="Times New Roman"/>
      <family val="1"/>
    </font>
    <font>
      <i/>
      <sz val="10"/>
      <name val="Times New Roman"/>
      <family val="1"/>
    </font>
    <font>
      <b/>
      <sz val="22"/>
      <name val="Times New Roman"/>
      <family val="1"/>
    </font>
    <font>
      <sz val="18"/>
      <name val="細明體"/>
      <family val="3"/>
    </font>
    <font>
      <b/>
      <sz val="14"/>
      <name val="細明體"/>
      <family val="3"/>
    </font>
    <font>
      <b/>
      <u val="single"/>
      <sz val="11"/>
      <name val="Times New Roman"/>
      <family val="1"/>
    </font>
    <font>
      <i/>
      <sz val="12"/>
      <name val="Times New Roman"/>
      <family val="1"/>
    </font>
    <font>
      <i/>
      <sz val="12"/>
      <name val="新細明體"/>
      <family val="1"/>
    </font>
    <font>
      <i/>
      <sz val="11"/>
      <name val="Times New Roman"/>
      <family val="1"/>
    </font>
    <font>
      <strike/>
      <sz val="10"/>
      <name val="Times New Roman"/>
      <family val="1"/>
    </font>
    <font>
      <b/>
      <sz val="12"/>
      <name val="PMingLiU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1" fontId="5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85" fontId="39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9" fontId="0" fillId="0" borderId="0" applyFont="0" applyFill="0" applyBorder="0" applyAlignment="0" applyProtection="0"/>
    <xf numFmtId="185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</cellStyleXfs>
  <cellXfs count="75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25" applyFont="1">
      <alignment/>
      <protection/>
    </xf>
    <xf numFmtId="0" fontId="12" fillId="0" borderId="0" xfId="25" applyFont="1" applyBorder="1">
      <alignment/>
      <protection/>
    </xf>
    <xf numFmtId="0" fontId="3" fillId="0" borderId="0" xfId="25" applyFont="1" applyBorder="1" applyAlignment="1">
      <alignment horizontal="left"/>
      <protection/>
    </xf>
    <xf numFmtId="0" fontId="13" fillId="0" borderId="0" xfId="25" applyFont="1" applyBorder="1">
      <alignment/>
      <protection/>
    </xf>
    <xf numFmtId="0" fontId="3" fillId="0" borderId="0" xfId="25" applyFont="1" applyBorder="1">
      <alignment/>
      <protection/>
    </xf>
    <xf numFmtId="0" fontId="14" fillId="0" borderId="0" xfId="25" applyFont="1" applyBorder="1">
      <alignment/>
      <protection/>
    </xf>
    <xf numFmtId="0" fontId="17" fillId="0" borderId="0" xfId="25" applyFont="1" applyBorder="1">
      <alignment/>
      <protection/>
    </xf>
    <xf numFmtId="0" fontId="18" fillId="0" borderId="0" xfId="25" applyFont="1" applyBorder="1">
      <alignment/>
      <protection/>
    </xf>
    <xf numFmtId="0" fontId="18" fillId="0" borderId="0" xfId="25" applyFont="1" applyBorder="1" applyAlignment="1">
      <alignment horizontal="right"/>
      <protection/>
    </xf>
    <xf numFmtId="0" fontId="3" fillId="0" borderId="0" xfId="25" applyFont="1" applyBorder="1" applyAlignment="1">
      <alignment horizontal="right"/>
      <protection/>
    </xf>
    <xf numFmtId="0" fontId="19" fillId="0" borderId="0" xfId="25" applyFont="1" applyBorder="1" applyAlignment="1">
      <alignment horizontal="left"/>
      <protection/>
    </xf>
    <xf numFmtId="0" fontId="20" fillId="0" borderId="0" xfId="25" applyFont="1" applyBorder="1">
      <alignment/>
      <protection/>
    </xf>
    <xf numFmtId="0" fontId="21" fillId="0" borderId="0" xfId="25" applyFont="1" applyBorder="1">
      <alignment/>
      <protection/>
    </xf>
    <xf numFmtId="0" fontId="22" fillId="0" borderId="0" xfId="25" applyFont="1" applyBorder="1">
      <alignment/>
      <protection/>
    </xf>
    <xf numFmtId="0" fontId="22" fillId="0" borderId="0" xfId="25" applyFont="1" applyBorder="1" applyAlignment="1">
      <alignment horizontal="right"/>
      <protection/>
    </xf>
    <xf numFmtId="0" fontId="17" fillId="0" borderId="0" xfId="25" applyFont="1" applyBorder="1" applyAlignment="1">
      <alignment/>
      <protection/>
    </xf>
    <xf numFmtId="0" fontId="18" fillId="0" borderId="0" xfId="25" applyFont="1" applyBorder="1" applyAlignment="1">
      <alignment/>
      <protection/>
    </xf>
    <xf numFmtId="0" fontId="18" fillId="0" borderId="0" xfId="25" applyFont="1" applyBorder="1" applyAlignment="1">
      <alignment horizontal="center"/>
      <protection/>
    </xf>
    <xf numFmtId="14" fontId="23" fillId="0" borderId="0" xfId="25" applyNumberFormat="1" applyFont="1" applyBorder="1" applyAlignment="1">
      <alignment horizontal="right"/>
      <protection/>
    </xf>
    <xf numFmtId="14" fontId="18" fillId="0" borderId="0" xfId="25" applyNumberFormat="1" applyFont="1" applyBorder="1">
      <alignment/>
      <protection/>
    </xf>
    <xf numFmtId="14" fontId="2" fillId="0" borderId="0" xfId="25" applyNumberFormat="1" applyFont="1" applyBorder="1" applyAlignment="1">
      <alignment horizontal="right"/>
      <protection/>
    </xf>
    <xf numFmtId="14" fontId="22" fillId="0" borderId="0" xfId="25" applyNumberFormat="1" applyFont="1" applyBorder="1">
      <alignment/>
      <protection/>
    </xf>
    <xf numFmtId="0" fontId="24" fillId="0" borderId="0" xfId="25" applyFont="1" applyBorder="1">
      <alignment/>
      <protection/>
    </xf>
    <xf numFmtId="0" fontId="24" fillId="0" borderId="0" xfId="25" applyFont="1">
      <alignment/>
      <protection/>
    </xf>
    <xf numFmtId="3" fontId="22" fillId="0" borderId="0" xfId="25" applyNumberFormat="1" applyFont="1" applyBorder="1">
      <alignment/>
      <protection/>
    </xf>
    <xf numFmtId="0" fontId="22" fillId="0" borderId="0" xfId="25" applyFont="1" applyBorder="1" applyAlignment="1">
      <alignment horizontal="center"/>
      <protection/>
    </xf>
    <xf numFmtId="0" fontId="25" fillId="0" borderId="0" xfId="25" applyFont="1" applyBorder="1">
      <alignment/>
      <protection/>
    </xf>
    <xf numFmtId="3" fontId="25" fillId="0" borderId="0" xfId="25" applyNumberFormat="1" applyFont="1" applyBorder="1">
      <alignment/>
      <protection/>
    </xf>
    <xf numFmtId="9" fontId="22" fillId="0" borderId="0" xfId="25" applyNumberFormat="1" applyFont="1" applyBorder="1" applyAlignment="1" quotePrefix="1">
      <alignment horizontal="right"/>
      <protection/>
    </xf>
    <xf numFmtId="3" fontId="22" fillId="0" borderId="0" xfId="25" applyNumberFormat="1" applyFont="1" applyBorder="1" applyAlignment="1">
      <alignment/>
      <protection/>
    </xf>
    <xf numFmtId="174" fontId="22" fillId="0" borderId="0" xfId="25" applyNumberFormat="1" applyFont="1" applyBorder="1">
      <alignment/>
      <protection/>
    </xf>
    <xf numFmtId="3" fontId="25" fillId="0" borderId="0" xfId="25" applyNumberFormat="1" applyFont="1" applyBorder="1" applyAlignment="1">
      <alignment horizontal="right"/>
      <protection/>
    </xf>
    <xf numFmtId="3" fontId="22" fillId="0" borderId="0" xfId="25" applyNumberFormat="1" applyFont="1" applyBorder="1" applyAlignment="1">
      <alignment horizontal="right"/>
      <protection/>
    </xf>
    <xf numFmtId="0" fontId="25" fillId="0" borderId="0" xfId="25" applyFont="1" applyBorder="1" applyAlignment="1">
      <alignment horizontal="right"/>
      <protection/>
    </xf>
    <xf numFmtId="0" fontId="22" fillId="0" borderId="0" xfId="25" applyFont="1" applyBorder="1" applyAlignment="1">
      <alignment/>
      <protection/>
    </xf>
    <xf numFmtId="3" fontId="3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 quotePrefix="1">
      <alignment horizontal="right"/>
    </xf>
    <xf numFmtId="3" fontId="31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3" fontId="31" fillId="0" borderId="0" xfId="0" applyNumberFormat="1" applyFont="1" applyAlignment="1">
      <alignment horizontal="right"/>
    </xf>
    <xf numFmtId="0" fontId="37" fillId="0" borderId="0" xfId="0" applyFont="1" applyAlignment="1">
      <alignment/>
    </xf>
    <xf numFmtId="15" fontId="3" fillId="0" borderId="0" xfId="0" applyNumberFormat="1" applyFont="1" applyAlignment="1" quotePrefix="1">
      <alignment/>
    </xf>
    <xf numFmtId="175" fontId="3" fillId="0" borderId="0" xfId="0" applyNumberFormat="1" applyFont="1" applyAlignment="1">
      <alignment horizontal="center"/>
    </xf>
    <xf numFmtId="175" fontId="3" fillId="0" borderId="0" xfId="0" applyNumberFormat="1" applyFont="1" applyAlignment="1">
      <alignment/>
    </xf>
    <xf numFmtId="175" fontId="3" fillId="0" borderId="0" xfId="0" applyNumberFormat="1" applyFont="1" applyAlignment="1">
      <alignment horizontal="right"/>
    </xf>
    <xf numFmtId="174" fontId="3" fillId="0" borderId="0" xfId="0" applyNumberFormat="1" applyFont="1" applyAlignment="1">
      <alignment horizontal="center"/>
    </xf>
    <xf numFmtId="0" fontId="3" fillId="0" borderId="0" xfId="31" applyFont="1" applyBorder="1" applyAlignment="1">
      <alignment horizontal="centerContinuous"/>
      <protection/>
    </xf>
    <xf numFmtId="0" fontId="8" fillId="0" borderId="0" xfId="31" applyFont="1">
      <alignment/>
      <protection/>
    </xf>
    <xf numFmtId="1" fontId="8" fillId="0" borderId="0" xfId="31" applyNumberFormat="1" applyFont="1">
      <alignment/>
      <protection/>
    </xf>
    <xf numFmtId="0" fontId="26" fillId="0" borderId="0" xfId="31">
      <alignment/>
      <protection/>
    </xf>
    <xf numFmtId="1" fontId="26" fillId="0" borderId="0" xfId="31" applyNumberFormat="1">
      <alignment/>
      <protection/>
    </xf>
    <xf numFmtId="179" fontId="8" fillId="0" borderId="0" xfId="31" applyNumberFormat="1" applyFont="1" applyProtection="1">
      <alignment/>
      <protection/>
    </xf>
    <xf numFmtId="0" fontId="3" fillId="0" borderId="0" xfId="31" applyFont="1" applyBorder="1">
      <alignment/>
      <protection/>
    </xf>
    <xf numFmtId="0" fontId="38" fillId="0" borderId="0" xfId="31" applyFont="1" applyBorder="1">
      <alignment/>
      <protection/>
    </xf>
    <xf numFmtId="0" fontId="38" fillId="0" borderId="0" xfId="31" applyFont="1" applyBorder="1" applyAlignment="1" applyProtection="1">
      <alignment horizontal="right"/>
      <protection/>
    </xf>
    <xf numFmtId="0" fontId="38" fillId="0" borderId="0" xfId="31" applyFont="1" applyBorder="1" applyAlignment="1" applyProtection="1">
      <alignment horizontal="centerContinuous"/>
      <protection/>
    </xf>
    <xf numFmtId="0" fontId="8" fillId="0" borderId="2" xfId="31" applyFont="1" applyFill="1" applyBorder="1">
      <alignment/>
      <protection/>
    </xf>
    <xf numFmtId="181" fontId="3" fillId="0" borderId="0" xfId="31" applyNumberFormat="1" applyFont="1" applyFill="1" applyBorder="1" applyProtection="1">
      <alignment/>
      <protection/>
    </xf>
    <xf numFmtId="0" fontId="3" fillId="0" borderId="2" xfId="31" applyFont="1" applyFill="1" applyBorder="1">
      <alignment/>
      <protection/>
    </xf>
    <xf numFmtId="0" fontId="26" fillId="0" borderId="0" xfId="31" applyFill="1">
      <alignment/>
      <protection/>
    </xf>
    <xf numFmtId="0" fontId="8" fillId="0" borderId="0" xfId="31" applyFont="1" applyFill="1" applyBorder="1">
      <alignment/>
      <protection/>
    </xf>
    <xf numFmtId="0" fontId="3" fillId="0" borderId="0" xfId="31" applyFont="1" applyFill="1" applyBorder="1">
      <alignment/>
      <protection/>
    </xf>
    <xf numFmtId="0" fontId="8" fillId="0" borderId="1" xfId="31" applyFont="1" applyFill="1" applyBorder="1">
      <alignment/>
      <protection/>
    </xf>
    <xf numFmtId="0" fontId="26" fillId="0" borderId="0" xfId="31" applyBorder="1">
      <alignment/>
      <protection/>
    </xf>
    <xf numFmtId="0" fontId="8" fillId="0" borderId="0" xfId="31" applyFont="1" applyFill="1" applyAlignment="1" applyProtection="1">
      <alignment vertical="top"/>
      <protection locked="0"/>
    </xf>
    <xf numFmtId="37" fontId="8" fillId="0" borderId="0" xfId="31" applyNumberFormat="1" applyFont="1" applyFill="1">
      <alignment/>
      <protection/>
    </xf>
    <xf numFmtId="0" fontId="3" fillId="2" borderId="0" xfId="31" applyFont="1" applyFill="1" applyBorder="1">
      <alignment/>
      <protection/>
    </xf>
    <xf numFmtId="179" fontId="8" fillId="0" borderId="0" xfId="31" applyNumberFormat="1" applyFont="1" applyBorder="1" applyProtection="1">
      <alignment/>
      <protection/>
    </xf>
    <xf numFmtId="0" fontId="26" fillId="2" borderId="0" xfId="31" applyFill="1" applyBorder="1">
      <alignment/>
      <protection/>
    </xf>
    <xf numFmtId="1" fontId="26" fillId="0" borderId="0" xfId="31" applyNumberFormat="1" applyBorder="1">
      <alignment/>
      <protection/>
    </xf>
    <xf numFmtId="0" fontId="26" fillId="0" borderId="0" xfId="31" applyFill="1" applyBorder="1">
      <alignment/>
      <protection/>
    </xf>
    <xf numFmtId="182" fontId="26" fillId="0" borderId="0" xfId="31" applyNumberFormat="1" applyProtection="1">
      <alignment/>
      <protection/>
    </xf>
    <xf numFmtId="179" fontId="26" fillId="0" borderId="0" xfId="31" applyNumberFormat="1" applyProtection="1">
      <alignment/>
      <protection/>
    </xf>
    <xf numFmtId="178" fontId="8" fillId="0" borderId="0" xfId="19" applyNumberFormat="1" applyFont="1" applyFill="1" applyAlignment="1" applyProtection="1">
      <alignment horizontal="right"/>
      <protection/>
    </xf>
    <xf numFmtId="183" fontId="26" fillId="0" borderId="0" xfId="31" applyNumberFormat="1" applyProtection="1">
      <alignment/>
      <protection/>
    </xf>
    <xf numFmtId="178" fontId="8" fillId="0" borderId="0" xfId="19" applyNumberFormat="1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3" fillId="0" borderId="0" xfId="37" applyFont="1">
      <alignment/>
      <protection/>
    </xf>
    <xf numFmtId="0" fontId="0" fillId="0" borderId="0" xfId="37">
      <alignment/>
      <protection/>
    </xf>
    <xf numFmtId="0" fontId="5" fillId="0" borderId="0" xfId="37" applyFont="1">
      <alignment/>
      <protection/>
    </xf>
    <xf numFmtId="0" fontId="32" fillId="0" borderId="0" xfId="37" applyFont="1">
      <alignment/>
      <protection/>
    </xf>
    <xf numFmtId="0" fontId="22" fillId="0" borderId="0" xfId="37" applyFont="1" applyBorder="1">
      <alignment/>
      <protection/>
    </xf>
    <xf numFmtId="0" fontId="25" fillId="0" borderId="0" xfId="37" applyFont="1" applyBorder="1" applyAlignment="1">
      <alignment horizontal="right"/>
      <protection/>
    </xf>
    <xf numFmtId="0" fontId="32" fillId="0" borderId="1" xfId="37" applyFont="1" applyBorder="1">
      <alignment/>
      <protection/>
    </xf>
    <xf numFmtId="0" fontId="25" fillId="0" borderId="0" xfId="37" applyFont="1" applyBorder="1">
      <alignment/>
      <protection/>
    </xf>
    <xf numFmtId="185" fontId="25" fillId="0" borderId="0" xfId="28" applyFont="1" applyBorder="1">
      <alignment/>
      <protection/>
    </xf>
    <xf numFmtId="185" fontId="41" fillId="0" borderId="0" xfId="28" applyFont="1" applyBorder="1">
      <alignment/>
      <protection/>
    </xf>
    <xf numFmtId="3" fontId="25" fillId="0" borderId="0" xfId="28" applyNumberFormat="1" applyFont="1" applyBorder="1">
      <alignment/>
      <protection/>
    </xf>
    <xf numFmtId="185" fontId="22" fillId="0" borderId="0" xfId="28" applyFont="1">
      <alignment/>
      <protection/>
    </xf>
    <xf numFmtId="185" fontId="32" fillId="0" borderId="0" xfId="28" applyFont="1">
      <alignment/>
      <protection/>
    </xf>
    <xf numFmtId="185" fontId="25" fillId="0" borderId="0" xfId="28" applyFont="1">
      <alignment/>
      <protection/>
    </xf>
    <xf numFmtId="185" fontId="41" fillId="0" borderId="0" xfId="28" applyFont="1">
      <alignment/>
      <protection/>
    </xf>
    <xf numFmtId="3" fontId="25" fillId="0" borderId="0" xfId="28" applyNumberFormat="1" applyFont="1">
      <alignment/>
      <protection/>
    </xf>
    <xf numFmtId="3" fontId="5" fillId="0" borderId="0" xfId="37" applyNumberFormat="1" applyFont="1" applyBorder="1">
      <alignment/>
      <protection/>
    </xf>
    <xf numFmtId="3" fontId="25" fillId="0" borderId="0" xfId="28" applyNumberFormat="1" applyFont="1" applyAlignment="1" quotePrefix="1">
      <alignment horizontal="right"/>
      <protection/>
    </xf>
    <xf numFmtId="37" fontId="5" fillId="0" borderId="0" xfId="37" applyNumberFormat="1" applyFont="1" applyBorder="1" applyAlignment="1">
      <alignment horizontal="right"/>
      <protection/>
    </xf>
    <xf numFmtId="0" fontId="0" fillId="0" borderId="0" xfId="37" applyBorder="1">
      <alignment/>
      <protection/>
    </xf>
    <xf numFmtId="185" fontId="25" fillId="0" borderId="1" xfId="28" applyFont="1" applyBorder="1">
      <alignment/>
      <protection/>
    </xf>
    <xf numFmtId="0" fontId="18" fillId="0" borderId="0" xfId="29" applyFont="1">
      <alignment/>
      <protection/>
    </xf>
    <xf numFmtId="0" fontId="29" fillId="0" borderId="0" xfId="29" applyFont="1">
      <alignment/>
      <protection/>
    </xf>
    <xf numFmtId="0" fontId="19" fillId="0" borderId="0" xfId="0" applyFont="1" applyAlignment="1">
      <alignment/>
    </xf>
    <xf numFmtId="0" fontId="23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right" vertical="top" wrapText="1"/>
    </xf>
    <xf numFmtId="0" fontId="22" fillId="0" borderId="0" xfId="0" applyFont="1" applyBorder="1" applyAlignment="1">
      <alignment vertical="justify" wrapText="1"/>
    </xf>
    <xf numFmtId="0" fontId="19" fillId="0" borderId="0" xfId="37" applyFont="1">
      <alignment/>
      <protection/>
    </xf>
    <xf numFmtId="0" fontId="18" fillId="0" borderId="0" xfId="25" applyFont="1" applyBorder="1" quotePrefix="1">
      <alignment/>
      <protection/>
    </xf>
    <xf numFmtId="0" fontId="20" fillId="0" borderId="0" xfId="25" applyFont="1" applyBorder="1" quotePrefix="1">
      <alignment/>
      <protection/>
    </xf>
    <xf numFmtId="0" fontId="8" fillId="0" borderId="1" xfId="0" applyFont="1" applyBorder="1" applyAlignment="1">
      <alignment/>
    </xf>
    <xf numFmtId="4" fontId="3" fillId="0" borderId="0" xfId="15" applyNumberFormat="1" applyFont="1" applyAlignment="1" quotePrefix="1">
      <alignment horizontal="right"/>
    </xf>
    <xf numFmtId="4" fontId="3" fillId="0" borderId="0" xfId="15" applyNumberFormat="1" applyFont="1" applyAlignment="1">
      <alignment horizontal="right"/>
    </xf>
    <xf numFmtId="4" fontId="3" fillId="0" borderId="0" xfId="15" applyNumberFormat="1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left"/>
    </xf>
    <xf numFmtId="0" fontId="22" fillId="0" borderId="0" xfId="29" applyFont="1">
      <alignment/>
      <protection/>
    </xf>
    <xf numFmtId="0" fontId="22" fillId="0" borderId="0" xfId="29" applyFont="1" applyBorder="1">
      <alignment/>
      <protection/>
    </xf>
    <xf numFmtId="0" fontId="25" fillId="0" borderId="0" xfId="29" applyFont="1" applyBorder="1">
      <alignment/>
      <protection/>
    </xf>
    <xf numFmtId="0" fontId="22" fillId="0" borderId="0" xfId="29" applyFont="1" applyBorder="1" applyAlignment="1">
      <alignment horizontal="center"/>
      <protection/>
    </xf>
    <xf numFmtId="0" fontId="25" fillId="0" borderId="0" xfId="29" applyFont="1">
      <alignment/>
      <protection/>
    </xf>
    <xf numFmtId="186" fontId="22" fillId="0" borderId="0" xfId="18" applyNumberFormat="1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" xfId="0" applyFont="1" applyBorder="1" applyAlignment="1">
      <alignment/>
    </xf>
    <xf numFmtId="0" fontId="22" fillId="0" borderId="1" xfId="0" applyFont="1" applyBorder="1" applyAlignment="1">
      <alignment horizontal="right"/>
    </xf>
    <xf numFmtId="14" fontId="25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4" fontId="22" fillId="0" borderId="0" xfId="15" applyNumberFormat="1" applyFont="1" applyAlignment="1" quotePrefix="1">
      <alignment horizontal="right"/>
    </xf>
    <xf numFmtId="0" fontId="4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left" vertical="justify" wrapText="1"/>
    </xf>
    <xf numFmtId="0" fontId="49" fillId="0" borderId="0" xfId="0" applyFont="1" applyAlignment="1">
      <alignment/>
    </xf>
    <xf numFmtId="0" fontId="45" fillId="0" borderId="0" xfId="0" applyFont="1" applyAlignment="1">
      <alignment/>
    </xf>
    <xf numFmtId="0" fontId="50" fillId="0" borderId="0" xfId="0" applyFont="1" applyAlignment="1">
      <alignment/>
    </xf>
    <xf numFmtId="0" fontId="14" fillId="0" borderId="0" xfId="29" applyFont="1">
      <alignment/>
      <protection/>
    </xf>
    <xf numFmtId="0" fontId="29" fillId="0" borderId="0" xfId="29" applyFont="1" applyBorder="1">
      <alignment/>
      <protection/>
    </xf>
    <xf numFmtId="0" fontId="14" fillId="0" borderId="0" xfId="36" applyFont="1" applyFill="1" applyAlignment="1" applyProtection="1">
      <alignment horizontal="centerContinuous"/>
      <protection/>
    </xf>
    <xf numFmtId="0" fontId="3" fillId="0" borderId="0" xfId="31" applyFont="1" applyFill="1" applyBorder="1" applyAlignment="1">
      <alignment horizontal="centerContinuous"/>
      <protection/>
    </xf>
    <xf numFmtId="0" fontId="8" fillId="0" borderId="0" xfId="31" applyFont="1" applyFill="1" applyAlignment="1">
      <alignment horizontal="centerContinuous"/>
      <protection/>
    </xf>
    <xf numFmtId="0" fontId="3" fillId="0" borderId="0" xfId="31" applyFont="1" applyFill="1" applyAlignment="1">
      <alignment horizontal="centerContinuous"/>
      <protection/>
    </xf>
    <xf numFmtId="0" fontId="3" fillId="0" borderId="0" xfId="31" applyFont="1" applyFill="1">
      <alignment/>
      <protection/>
    </xf>
    <xf numFmtId="0" fontId="38" fillId="0" borderId="0" xfId="31" applyFont="1" applyFill="1" applyAlignment="1">
      <alignment/>
      <protection/>
    </xf>
    <xf numFmtId="0" fontId="8" fillId="0" borderId="0" xfId="31" applyFont="1" applyFill="1">
      <alignment/>
      <protection/>
    </xf>
    <xf numFmtId="0" fontId="8" fillId="0" borderId="0" xfId="36" applyFont="1" applyFill="1" applyAlignment="1" applyProtection="1">
      <alignment horizontal="left"/>
      <protection/>
    </xf>
    <xf numFmtId="0" fontId="8" fillId="0" borderId="0" xfId="31" applyFont="1" applyFill="1" applyAlignment="1" applyProtection="1">
      <alignment horizontal="left"/>
      <protection/>
    </xf>
    <xf numFmtId="0" fontId="3" fillId="0" borderId="2" xfId="31" applyFont="1" applyFill="1" applyBorder="1" applyAlignment="1">
      <alignment horizontal="centerContinuous"/>
      <protection/>
    </xf>
    <xf numFmtId="176" fontId="3" fillId="0" borderId="0" xfId="31" applyNumberFormat="1" applyFont="1" applyFill="1" applyBorder="1" applyAlignment="1" applyProtection="1">
      <alignment horizontal="right"/>
      <protection/>
    </xf>
    <xf numFmtId="182" fontId="8" fillId="0" borderId="0" xfId="31" applyNumberFormat="1" applyFont="1" applyFill="1" applyBorder="1" applyProtection="1">
      <alignment/>
      <protection/>
    </xf>
    <xf numFmtId="183" fontId="8" fillId="0" borderId="0" xfId="31" applyNumberFormat="1" applyFont="1" applyFill="1" applyBorder="1" applyProtection="1">
      <alignment/>
      <protection/>
    </xf>
    <xf numFmtId="0" fontId="8" fillId="0" borderId="0" xfId="36" applyFont="1" applyFill="1" applyBorder="1">
      <alignment/>
      <protection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78" fontId="8" fillId="0" borderId="0" xfId="19" applyNumberFormat="1" applyFont="1" applyBorder="1" applyAlignment="1" applyProtection="1">
      <alignment horizontal="right"/>
      <protection/>
    </xf>
    <xf numFmtId="1" fontId="8" fillId="0" borderId="0" xfId="31" applyNumberFormat="1" applyFont="1" applyBorder="1" applyAlignment="1" applyProtection="1">
      <alignment horizontal="right"/>
      <protection/>
    </xf>
    <xf numFmtId="180" fontId="38" fillId="0" borderId="0" xfId="31" applyNumberFormat="1" applyFont="1" applyBorder="1" applyAlignment="1" applyProtection="1" quotePrefix="1">
      <alignment horizontal="right"/>
      <protection/>
    </xf>
    <xf numFmtId="0" fontId="8" fillId="0" borderId="0" xfId="36" applyFont="1" applyBorder="1" applyAlignment="1">
      <alignment horizontal="right"/>
      <protection/>
    </xf>
    <xf numFmtId="176" fontId="3" fillId="0" borderId="0" xfId="31" applyNumberFormat="1" applyFont="1" applyBorder="1" applyAlignment="1" applyProtection="1">
      <alignment horizontal="right"/>
      <protection/>
    </xf>
    <xf numFmtId="176" fontId="31" fillId="0" borderId="0" xfId="0" applyNumberFormat="1" applyFont="1" applyAlignment="1">
      <alignment/>
    </xf>
    <xf numFmtId="0" fontId="22" fillId="0" borderId="0" xfId="0" applyFont="1" applyBorder="1" applyAlignment="1">
      <alignment horizontal="right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/>
    </xf>
    <xf numFmtId="0" fontId="22" fillId="0" borderId="5" xfId="0" applyFont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6" xfId="0" applyFont="1" applyBorder="1" applyAlignment="1">
      <alignment/>
    </xf>
    <xf numFmtId="176" fontId="25" fillId="0" borderId="6" xfId="0" applyNumberFormat="1" applyFont="1" applyFill="1" applyBorder="1" applyAlignment="1" applyProtection="1">
      <alignment horizontal="left"/>
      <protection/>
    </xf>
    <xf numFmtId="0" fontId="22" fillId="0" borderId="1" xfId="0" applyFont="1" applyFill="1" applyBorder="1" applyAlignment="1">
      <alignment/>
    </xf>
    <xf numFmtId="0" fontId="22" fillId="0" borderId="1" xfId="0" applyFont="1" applyBorder="1" applyAlignment="1">
      <alignment horizontal="center"/>
    </xf>
    <xf numFmtId="0" fontId="25" fillId="0" borderId="7" xfId="31" applyFont="1" applyFill="1" applyBorder="1">
      <alignment/>
      <protection/>
    </xf>
    <xf numFmtId="0" fontId="22" fillId="0" borderId="0" xfId="31" applyFont="1" applyFill="1" applyBorder="1">
      <alignment/>
      <protection/>
    </xf>
    <xf numFmtId="0" fontId="22" fillId="0" borderId="8" xfId="31" applyFont="1" applyFill="1" applyBorder="1">
      <alignment/>
      <protection/>
    </xf>
    <xf numFmtId="180" fontId="25" fillId="0" borderId="8" xfId="31" applyNumberFormat="1" applyFont="1" applyFill="1" applyBorder="1" applyAlignment="1" applyProtection="1" quotePrefix="1">
      <alignment horizontal="right"/>
      <protection/>
    </xf>
    <xf numFmtId="0" fontId="25" fillId="0" borderId="9" xfId="31" applyFont="1" applyFill="1" applyBorder="1">
      <alignment/>
      <protection/>
    </xf>
    <xf numFmtId="0" fontId="22" fillId="0" borderId="7" xfId="31" applyFont="1" applyFill="1" applyBorder="1">
      <alignment/>
      <protection/>
    </xf>
    <xf numFmtId="0" fontId="25" fillId="0" borderId="0" xfId="31" applyFont="1" applyFill="1" applyBorder="1">
      <alignment/>
      <protection/>
    </xf>
    <xf numFmtId="0" fontId="22" fillId="0" borderId="6" xfId="31" applyFont="1" applyFill="1" applyBorder="1">
      <alignment/>
      <protection/>
    </xf>
    <xf numFmtId="0" fontId="25" fillId="0" borderId="10" xfId="32" applyFont="1" applyFill="1" applyBorder="1">
      <alignment/>
      <protection/>
    </xf>
    <xf numFmtId="0" fontId="25" fillId="0" borderId="10" xfId="31" applyFont="1" applyFill="1" applyBorder="1">
      <alignment/>
      <protection/>
    </xf>
    <xf numFmtId="0" fontId="25" fillId="0" borderId="1" xfId="31" applyFont="1" applyFill="1" applyBorder="1" applyAlignment="1" applyProtection="1">
      <alignment horizontal="right"/>
      <protection/>
    </xf>
    <xf numFmtId="0" fontId="25" fillId="0" borderId="1" xfId="31" applyFont="1" applyFill="1" applyBorder="1">
      <alignment/>
      <protection/>
    </xf>
    <xf numFmtId="0" fontId="25" fillId="0" borderId="4" xfId="31" applyFont="1" applyFill="1" applyBorder="1">
      <alignment/>
      <protection/>
    </xf>
    <xf numFmtId="0" fontId="22" fillId="0" borderId="4" xfId="31" applyFont="1" applyFill="1" applyBorder="1" applyAlignment="1">
      <alignment horizontal="centerContinuous"/>
      <protection/>
    </xf>
    <xf numFmtId="0" fontId="25" fillId="0" borderId="2" xfId="32" applyFont="1" applyFill="1" applyBorder="1">
      <alignment/>
      <protection/>
    </xf>
    <xf numFmtId="0" fontId="22" fillId="0" borderId="2" xfId="31" applyFont="1" applyFill="1" applyBorder="1">
      <alignment/>
      <protection/>
    </xf>
    <xf numFmtId="176" fontId="22" fillId="0" borderId="0" xfId="31" applyNumberFormat="1" applyFont="1" applyFill="1" applyAlignment="1" applyProtection="1">
      <alignment horizontal="right"/>
      <protection/>
    </xf>
    <xf numFmtId="176" fontId="22" fillId="0" borderId="0" xfId="32" applyNumberFormat="1" applyFont="1" applyFill="1" applyBorder="1" applyAlignment="1">
      <alignment horizontal="right"/>
      <protection/>
    </xf>
    <xf numFmtId="176" fontId="22" fillId="0" borderId="0" xfId="31" applyNumberFormat="1" applyFont="1" applyFill="1" applyBorder="1" applyAlignment="1" applyProtection="1">
      <alignment horizontal="right"/>
      <protection/>
    </xf>
    <xf numFmtId="0" fontId="22" fillId="0" borderId="1" xfId="31" applyFont="1" applyFill="1" applyBorder="1">
      <alignment/>
      <protection/>
    </xf>
    <xf numFmtId="0" fontId="22" fillId="0" borderId="4" xfId="31" applyFont="1" applyFill="1" applyBorder="1">
      <alignment/>
      <protection/>
    </xf>
    <xf numFmtId="176" fontId="22" fillId="0" borderId="1" xfId="32" applyNumberFormat="1" applyFont="1" applyFill="1" applyBorder="1" applyAlignment="1">
      <alignment horizontal="right"/>
      <protection/>
    </xf>
    <xf numFmtId="0" fontId="22" fillId="0" borderId="0" xfId="19" applyNumberFormat="1" applyFont="1" applyFill="1" applyAlignment="1">
      <alignment horizontal="center"/>
    </xf>
    <xf numFmtId="0" fontId="22" fillId="0" borderId="1" xfId="19" applyNumberFormat="1" applyFont="1" applyFill="1" applyBorder="1" applyAlignment="1">
      <alignment horizontal="center"/>
    </xf>
    <xf numFmtId="0" fontId="22" fillId="0" borderId="0" xfId="19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37" applyFont="1" applyAlignment="1">
      <alignment horizontal="right"/>
      <protection/>
    </xf>
    <xf numFmtId="0" fontId="7" fillId="0" borderId="0" xfId="37" applyFont="1">
      <alignment/>
      <protection/>
    </xf>
    <xf numFmtId="0" fontId="43" fillId="0" borderId="0" xfId="37" applyFont="1">
      <alignment/>
      <protection/>
    </xf>
    <xf numFmtId="0" fontId="32" fillId="0" borderId="0" xfId="0" applyFont="1" applyAlignment="1">
      <alignment/>
    </xf>
    <xf numFmtId="0" fontId="22" fillId="0" borderId="6" xfId="0" applyFont="1" applyFill="1" applyBorder="1" applyAlignment="1">
      <alignment/>
    </xf>
    <xf numFmtId="0" fontId="22" fillId="0" borderId="4" xfId="0" applyFont="1" applyFill="1" applyBorder="1" applyAlignment="1">
      <alignment/>
    </xf>
    <xf numFmtId="0" fontId="25" fillId="0" borderId="11" xfId="0" applyFont="1" applyBorder="1" applyAlignment="1">
      <alignment horizontal="center" vertical="distributed"/>
    </xf>
    <xf numFmtId="0" fontId="25" fillId="0" borderId="12" xfId="0" applyFont="1" applyBorder="1" applyAlignment="1">
      <alignment horizontal="center" vertical="distributed"/>
    </xf>
    <xf numFmtId="0" fontId="22" fillId="0" borderId="10" xfId="31" applyFont="1" applyFill="1" applyBorder="1">
      <alignment/>
      <protection/>
    </xf>
    <xf numFmtId="176" fontId="22" fillId="0" borderId="1" xfId="31" applyNumberFormat="1" applyFont="1" applyFill="1" applyBorder="1" applyAlignment="1" applyProtection="1">
      <alignment horizontal="right"/>
      <protection/>
    </xf>
    <xf numFmtId="0" fontId="25" fillId="0" borderId="13" xfId="0" applyFont="1" applyBorder="1" applyAlignment="1">
      <alignment vertical="distributed"/>
    </xf>
    <xf numFmtId="0" fontId="32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5" fillId="0" borderId="0" xfId="27" applyFont="1">
      <alignment/>
      <protection/>
    </xf>
    <xf numFmtId="0" fontId="8" fillId="0" borderId="0" xfId="27" applyFont="1">
      <alignment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1" fillId="0" borderId="0" xfId="0" applyFont="1" applyFill="1" applyAlignment="1">
      <alignment horizontal="right"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Alignment="1">
      <alignment/>
    </xf>
    <xf numFmtId="3" fontId="31" fillId="0" borderId="0" xfId="0" applyNumberFormat="1" applyFont="1" applyFill="1" applyAlignment="1">
      <alignment/>
    </xf>
    <xf numFmtId="174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177" fontId="3" fillId="0" borderId="0" xfId="15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left"/>
    </xf>
    <xf numFmtId="0" fontId="29" fillId="0" borderId="0" xfId="0" applyFont="1" applyFill="1" applyAlignment="1">
      <alignment/>
    </xf>
    <xf numFmtId="0" fontId="25" fillId="0" borderId="11" xfId="0" applyFont="1" applyFill="1" applyBorder="1" applyAlignment="1">
      <alignment horizontal="center" vertical="distributed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22" fillId="0" borderId="5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22" fillId="0" borderId="3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188" fontId="31" fillId="0" borderId="0" xfId="0" applyNumberFormat="1" applyFont="1" applyFill="1" applyBorder="1" applyAlignment="1" quotePrefix="1">
      <alignment horizontal="left"/>
    </xf>
    <xf numFmtId="0" fontId="33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 quotePrefix="1">
      <alignment horizontal="left"/>
    </xf>
    <xf numFmtId="0" fontId="4" fillId="0" borderId="0" xfId="0" applyFont="1" applyFill="1" applyAlignment="1">
      <alignment/>
    </xf>
    <xf numFmtId="176" fontId="31" fillId="0" borderId="0" xfId="0" applyNumberFormat="1" applyFont="1" applyFill="1" applyBorder="1" applyAlignment="1">
      <alignment horizontal="right"/>
    </xf>
    <xf numFmtId="184" fontId="31" fillId="0" borderId="0" xfId="15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 quotePrefix="1">
      <alignment horizontal="left"/>
    </xf>
    <xf numFmtId="184" fontId="3" fillId="0" borderId="0" xfId="15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 quotePrefix="1">
      <alignment horizontal="left"/>
    </xf>
    <xf numFmtId="3" fontId="31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6" fillId="0" borderId="0" xfId="0" applyFont="1" applyFill="1" applyAlignment="1">
      <alignment/>
    </xf>
    <xf numFmtId="184" fontId="44" fillId="0" borderId="0" xfId="15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33" fillId="0" borderId="0" xfId="0" applyFont="1" applyFill="1" applyAlignment="1">
      <alignment/>
    </xf>
    <xf numFmtId="176" fontId="31" fillId="0" borderId="0" xfId="0" applyNumberFormat="1" applyFont="1" applyFill="1" applyAlignment="1">
      <alignment/>
    </xf>
    <xf numFmtId="181" fontId="22" fillId="0" borderId="2" xfId="33" applyNumberFormat="1" applyFont="1" applyFill="1" applyBorder="1" applyAlignment="1">
      <alignment horizontal="right"/>
      <protection/>
    </xf>
    <xf numFmtId="181" fontId="22" fillId="0" borderId="10" xfId="33" applyNumberFormat="1" applyFont="1" applyFill="1" applyBorder="1" applyAlignment="1">
      <alignment horizontal="right"/>
      <protection/>
    </xf>
    <xf numFmtId="0" fontId="25" fillId="0" borderId="14" xfId="0" applyFont="1" applyFill="1" applyBorder="1" applyAlignment="1">
      <alignment horizontal="center" vertical="distributed"/>
    </xf>
    <xf numFmtId="0" fontId="8" fillId="0" borderId="1" xfId="0" applyFont="1" applyFill="1" applyBorder="1" applyAlignment="1">
      <alignment/>
    </xf>
    <xf numFmtId="0" fontId="42" fillId="0" borderId="6" xfId="0" applyFont="1" applyFill="1" applyBorder="1" applyAlignment="1">
      <alignment/>
    </xf>
    <xf numFmtId="0" fontId="22" fillId="0" borderId="0" xfId="32" applyFont="1" applyFill="1" applyBorder="1">
      <alignment/>
      <protection/>
    </xf>
    <xf numFmtId="176" fontId="22" fillId="0" borderId="10" xfId="32" applyNumberFormat="1" applyFont="1" applyFill="1" applyBorder="1" applyAlignment="1">
      <alignment horizontal="right"/>
      <protection/>
    </xf>
    <xf numFmtId="176" fontId="47" fillId="0" borderId="4" xfId="0" applyNumberFormat="1" applyFont="1" applyFill="1" applyBorder="1" applyAlignment="1" applyProtection="1">
      <alignment horizontal="left"/>
      <protection/>
    </xf>
    <xf numFmtId="0" fontId="22" fillId="0" borderId="1" xfId="32" applyFont="1" applyFill="1" applyBorder="1">
      <alignment/>
      <protection/>
    </xf>
    <xf numFmtId="0" fontId="22" fillId="0" borderId="7" xfId="0" applyFont="1" applyFill="1" applyBorder="1" applyAlignment="1">
      <alignment horizontal="center"/>
    </xf>
    <xf numFmtId="1" fontId="3" fillId="0" borderId="0" xfId="15" applyNumberFormat="1" applyFont="1" applyFill="1" applyAlignment="1">
      <alignment horizontal="center"/>
    </xf>
    <xf numFmtId="15" fontId="25" fillId="0" borderId="0" xfId="37" applyNumberFormat="1" applyFont="1" applyBorder="1" applyAlignment="1">
      <alignment horizontal="right"/>
      <protection/>
    </xf>
    <xf numFmtId="0" fontId="3" fillId="0" borderId="1" xfId="0" applyFont="1" applyBorder="1" applyAlignment="1">
      <alignment horizontal="right"/>
    </xf>
    <xf numFmtId="0" fontId="56" fillId="0" borderId="6" xfId="0" applyFont="1" applyFill="1" applyBorder="1" applyAlignment="1">
      <alignment/>
    </xf>
    <xf numFmtId="0" fontId="42" fillId="0" borderId="6" xfId="31" applyFont="1" applyFill="1" applyBorder="1">
      <alignment/>
      <protection/>
    </xf>
    <xf numFmtId="188" fontId="3" fillId="0" borderId="0" xfId="0" applyNumberFormat="1" applyFont="1" applyFill="1" applyBorder="1" applyAlignment="1" quotePrefix="1">
      <alignment horizontal="left"/>
    </xf>
    <xf numFmtId="184" fontId="45" fillId="0" borderId="0" xfId="15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14" fillId="0" borderId="0" xfId="36" applyFont="1" applyFill="1" applyAlignment="1" applyProtection="1">
      <alignment horizontal="left"/>
      <protection/>
    </xf>
    <xf numFmtId="176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 horizontal="right"/>
    </xf>
    <xf numFmtId="0" fontId="25" fillId="0" borderId="13" xfId="0" applyFont="1" applyFill="1" applyBorder="1" applyAlignment="1">
      <alignment horizontal="left" vertical="distributed"/>
    </xf>
    <xf numFmtId="0" fontId="57" fillId="0" borderId="0" xfId="0" applyFont="1" applyAlignment="1">
      <alignment/>
    </xf>
    <xf numFmtId="0" fontId="25" fillId="0" borderId="15" xfId="0" applyFont="1" applyBorder="1" applyAlignment="1">
      <alignment horizontal="center" vertical="distributed"/>
    </xf>
    <xf numFmtId="0" fontId="25" fillId="0" borderId="7" xfId="0" applyFont="1" applyBorder="1" applyAlignment="1">
      <alignment horizontal="center" vertical="justify"/>
    </xf>
    <xf numFmtId="0" fontId="25" fillId="0" borderId="8" xfId="0" applyFont="1" applyBorder="1" applyAlignment="1">
      <alignment horizontal="center" vertical="distributed"/>
    </xf>
    <xf numFmtId="0" fontId="25" fillId="0" borderId="9" xfId="0" applyFont="1" applyBorder="1" applyAlignment="1">
      <alignment horizontal="center" vertical="distributed"/>
    </xf>
    <xf numFmtId="0" fontId="25" fillId="0" borderId="3" xfId="0" applyFont="1" applyBorder="1" applyAlignment="1">
      <alignment horizontal="center" vertical="distributed"/>
    </xf>
    <xf numFmtId="0" fontId="25" fillId="0" borderId="1" xfId="0" applyFont="1" applyBorder="1" applyAlignment="1">
      <alignment horizontal="center" vertical="justify"/>
    </xf>
    <xf numFmtId="0" fontId="25" fillId="0" borderId="1" xfId="0" applyFont="1" applyBorder="1" applyAlignment="1">
      <alignment horizontal="center" vertical="distributed"/>
    </xf>
    <xf numFmtId="0" fontId="25" fillId="0" borderId="4" xfId="0" applyFont="1" applyBorder="1" applyAlignment="1">
      <alignment horizontal="center" vertical="distributed"/>
    </xf>
    <xf numFmtId="176" fontId="25" fillId="0" borderId="0" xfId="0" applyNumberFormat="1" applyFont="1" applyFill="1" applyBorder="1" applyAlignment="1" applyProtection="1">
      <alignment horizontal="left"/>
      <protection/>
    </xf>
    <xf numFmtId="0" fontId="0" fillId="0" borderId="6" xfId="0" applyBorder="1" applyAlignment="1">
      <alignment/>
    </xf>
    <xf numFmtId="0" fontId="22" fillId="0" borderId="10" xfId="0" applyFont="1" applyBorder="1" applyAlignment="1">
      <alignment horizontal="center"/>
    </xf>
    <xf numFmtId="0" fontId="25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 horizontal="right"/>
    </xf>
    <xf numFmtId="176" fontId="22" fillId="0" borderId="9" xfId="0" applyNumberFormat="1" applyFont="1" applyFill="1" applyBorder="1" applyAlignment="1" applyProtection="1">
      <alignment horizontal="left"/>
      <protection/>
    </xf>
    <xf numFmtId="176" fontId="22" fillId="0" borderId="6" xfId="0" applyNumberFormat="1" applyFont="1" applyFill="1" applyBorder="1" applyAlignment="1" applyProtection="1">
      <alignment horizontal="left"/>
      <protection/>
    </xf>
    <xf numFmtId="176" fontId="22" fillId="0" borderId="0" xfId="0" applyNumberFormat="1" applyFont="1" applyFill="1" applyBorder="1" applyAlignment="1" applyProtection="1">
      <alignment horizontal="left"/>
      <protection/>
    </xf>
    <xf numFmtId="176" fontId="22" fillId="0" borderId="2" xfId="0" applyNumberFormat="1" applyFont="1" applyBorder="1" applyAlignment="1">
      <alignment horizontal="right"/>
    </xf>
    <xf numFmtId="0" fontId="2" fillId="0" borderId="0" xfId="37" applyFont="1" applyBorder="1">
      <alignment/>
      <protection/>
    </xf>
    <xf numFmtId="0" fontId="31" fillId="0" borderId="0" xfId="37" applyFont="1" applyBorder="1">
      <alignment/>
      <protection/>
    </xf>
    <xf numFmtId="0" fontId="5" fillId="0" borderId="0" xfId="37" applyFont="1" applyBorder="1">
      <alignment/>
      <protection/>
    </xf>
    <xf numFmtId="0" fontId="22" fillId="0" borderId="1" xfId="37" applyFont="1" applyBorder="1">
      <alignment/>
      <protection/>
    </xf>
    <xf numFmtId="0" fontId="25" fillId="0" borderId="1" xfId="37" applyFont="1" applyBorder="1" applyAlignment="1">
      <alignment horizontal="right" wrapText="1"/>
      <protection/>
    </xf>
    <xf numFmtId="4" fontId="31" fillId="0" borderId="0" xfId="0" applyNumberFormat="1" applyFont="1" applyFill="1" applyBorder="1" applyAlignment="1">
      <alignment horizontal="right"/>
    </xf>
    <xf numFmtId="0" fontId="22" fillId="0" borderId="2" xfId="0" applyFont="1" applyFill="1" applyBorder="1" applyAlignment="1" quotePrefix="1">
      <alignment horizontal="center"/>
    </xf>
    <xf numFmtId="0" fontId="22" fillId="0" borderId="10" xfId="0" applyFont="1" applyFill="1" applyBorder="1" applyAlignment="1" quotePrefix="1">
      <alignment horizontal="center"/>
    </xf>
    <xf numFmtId="184" fontId="31" fillId="0" borderId="0" xfId="15" applyNumberFormat="1" applyFont="1" applyFill="1" applyBorder="1" applyAlignment="1">
      <alignment horizontal="center"/>
    </xf>
    <xf numFmtId="0" fontId="0" fillId="0" borderId="0" xfId="37" applyFont="1">
      <alignment/>
      <protection/>
    </xf>
    <xf numFmtId="0" fontId="0" fillId="0" borderId="6" xfId="0" applyFont="1" applyBorder="1" applyAlignment="1">
      <alignment/>
    </xf>
    <xf numFmtId="14" fontId="3" fillId="0" borderId="1" xfId="0" applyNumberFormat="1" applyFont="1" applyFill="1" applyBorder="1" applyAlignment="1" quotePrefix="1">
      <alignment horizontal="right"/>
    </xf>
    <xf numFmtId="180" fontId="25" fillId="0" borderId="8" xfId="31" applyNumberFormat="1" applyFont="1" applyFill="1" applyBorder="1" applyAlignment="1" applyProtection="1">
      <alignment horizontal="right"/>
      <protection/>
    </xf>
    <xf numFmtId="3" fontId="25" fillId="0" borderId="1" xfId="28" applyNumberFormat="1" applyFont="1" applyBorder="1">
      <alignment/>
      <protection/>
    </xf>
    <xf numFmtId="0" fontId="3" fillId="0" borderId="0" xfId="37" applyFont="1">
      <alignment/>
      <protection/>
    </xf>
    <xf numFmtId="0" fontId="50" fillId="0" borderId="0" xfId="0" applyFont="1" applyAlignment="1">
      <alignment/>
    </xf>
    <xf numFmtId="181" fontId="22" fillId="0" borderId="2" xfId="0" applyNumberFormat="1" applyFont="1" applyBorder="1" applyAlignment="1">
      <alignment horizontal="right"/>
    </xf>
    <xf numFmtId="0" fontId="25" fillId="0" borderId="0" xfId="29" applyFont="1" applyBorder="1" applyAlignment="1">
      <alignment/>
      <protection/>
    </xf>
    <xf numFmtId="184" fontId="22" fillId="0" borderId="0" xfId="15" applyNumberFormat="1" applyFont="1" applyFill="1" applyBorder="1" applyAlignment="1">
      <alignment/>
    </xf>
    <xf numFmtId="184" fontId="22" fillId="0" borderId="1" xfId="15" applyNumberFormat="1" applyFont="1" applyFill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3" fontId="60" fillId="0" borderId="0" xfId="0" applyNumberFormat="1" applyFont="1" applyFill="1" applyAlignment="1">
      <alignment/>
    </xf>
    <xf numFmtId="174" fontId="59" fillId="0" borderId="0" xfId="0" applyNumberFormat="1" applyFont="1" applyAlignment="1">
      <alignment/>
    </xf>
    <xf numFmtId="9" fontId="59" fillId="0" borderId="0" xfId="0" applyNumberFormat="1" applyFont="1" applyAlignment="1" quotePrefix="1">
      <alignment horizontal="right"/>
    </xf>
    <xf numFmtId="3" fontId="60" fillId="0" borderId="0" xfId="0" applyNumberFormat="1" applyFont="1" applyAlignment="1">
      <alignment/>
    </xf>
    <xf numFmtId="3" fontId="59" fillId="0" borderId="0" xfId="0" applyNumberFormat="1" applyFont="1" applyAlignment="1">
      <alignment/>
    </xf>
    <xf numFmtId="0" fontId="1" fillId="0" borderId="0" xfId="0" applyFont="1" applyAlignment="1">
      <alignment/>
    </xf>
    <xf numFmtId="0" fontId="59" fillId="0" borderId="0" xfId="27" applyFont="1">
      <alignment/>
      <protection/>
    </xf>
    <xf numFmtId="0" fontId="59" fillId="0" borderId="0" xfId="0" applyFont="1" applyFill="1" applyAlignment="1">
      <alignment/>
    </xf>
    <xf numFmtId="200" fontId="31" fillId="0" borderId="0" xfId="15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176" fontId="25" fillId="0" borderId="9" xfId="0" applyNumberFormat="1" applyFont="1" applyFill="1" applyBorder="1" applyAlignment="1" applyProtection="1">
      <alignment horizontal="left"/>
      <protection/>
    </xf>
    <xf numFmtId="0" fontId="0" fillId="0" borderId="6" xfId="0" applyFill="1" applyBorder="1" applyAlignment="1">
      <alignment/>
    </xf>
    <xf numFmtId="176" fontId="25" fillId="0" borderId="4" xfId="0" applyNumberFormat="1" applyFont="1" applyFill="1" applyBorder="1" applyAlignment="1" applyProtection="1">
      <alignment horizontal="left"/>
      <protection/>
    </xf>
    <xf numFmtId="192" fontId="25" fillId="0" borderId="1" xfId="0" applyNumberFormat="1" applyFont="1" applyBorder="1" applyAlignment="1" quotePrefix="1">
      <alignment horizontal="right"/>
    </xf>
    <xf numFmtId="192" fontId="22" fillId="0" borderId="1" xfId="0" applyNumberFormat="1" applyFont="1" applyBorder="1" applyAlignment="1">
      <alignment/>
    </xf>
    <xf numFmtId="192" fontId="3" fillId="0" borderId="1" xfId="0" applyNumberFormat="1" applyFont="1" applyFill="1" applyBorder="1" applyAlignment="1">
      <alignment horizontal="center"/>
    </xf>
    <xf numFmtId="192" fontId="29" fillId="0" borderId="0" xfId="37" applyNumberFormat="1" applyFont="1" applyBorder="1" applyAlignment="1">
      <alignment horizontal="center"/>
      <protection/>
    </xf>
    <xf numFmtId="0" fontId="49" fillId="0" borderId="0" xfId="0" applyFont="1" applyFill="1" applyAlignment="1">
      <alignment/>
    </xf>
    <xf numFmtId="188" fontId="31" fillId="0" borderId="0" xfId="0" applyNumberFormat="1" applyFont="1" applyFill="1" applyBorder="1" applyAlignment="1">
      <alignment horizontal="left"/>
    </xf>
    <xf numFmtId="0" fontId="28" fillId="0" borderId="0" xfId="27" applyFont="1" applyFill="1">
      <alignment/>
      <protection/>
    </xf>
    <xf numFmtId="0" fontId="29" fillId="0" borderId="0" xfId="27" applyFont="1" applyFill="1">
      <alignment/>
      <protection/>
    </xf>
    <xf numFmtId="0" fontId="29" fillId="0" borderId="0" xfId="27" applyFont="1" applyFill="1" applyAlignment="1">
      <alignment/>
      <protection/>
    </xf>
    <xf numFmtId="0" fontId="14" fillId="0" borderId="0" xfId="27" applyFont="1" applyFill="1">
      <alignment/>
      <protection/>
    </xf>
    <xf numFmtId="0" fontId="14" fillId="0" borderId="0" xfId="27" applyFont="1" applyFill="1" applyAlignment="1">
      <alignment/>
      <protection/>
    </xf>
    <xf numFmtId="0" fontId="22" fillId="0" borderId="0" xfId="27" applyFont="1" applyFill="1" applyBorder="1">
      <alignment/>
      <protection/>
    </xf>
    <xf numFmtId="0" fontId="22" fillId="0" borderId="0" xfId="27" applyFont="1" applyFill="1" applyAlignment="1">
      <alignment/>
      <protection/>
    </xf>
    <xf numFmtId="0" fontId="22" fillId="0" borderId="0" xfId="27" applyFont="1" applyFill="1">
      <alignment/>
      <protection/>
    </xf>
    <xf numFmtId="0" fontId="3" fillId="0" borderId="0" xfId="27" applyFont="1" applyFill="1">
      <alignment/>
      <protection/>
    </xf>
    <xf numFmtId="0" fontId="3" fillId="0" borderId="1" xfId="27" applyFont="1" applyFill="1" applyBorder="1">
      <alignment/>
      <protection/>
    </xf>
    <xf numFmtId="0" fontId="22" fillId="0" borderId="1" xfId="27" applyFont="1" applyFill="1" applyBorder="1">
      <alignment/>
      <protection/>
    </xf>
    <xf numFmtId="0" fontId="25" fillId="0" borderId="0" xfId="27" applyFont="1" applyFill="1">
      <alignment/>
      <protection/>
    </xf>
    <xf numFmtId="189" fontId="25" fillId="0" borderId="0" xfId="27" applyNumberFormat="1" applyFont="1" applyFill="1" applyAlignment="1">
      <alignment horizontal="right"/>
      <protection/>
    </xf>
    <xf numFmtId="0" fontId="25" fillId="0" borderId="0" xfId="27" applyFont="1" applyFill="1" applyAlignment="1">
      <alignment horizontal="left"/>
      <protection/>
    </xf>
    <xf numFmtId="189" fontId="22" fillId="0" borderId="0" xfId="27" applyNumberFormat="1" applyFont="1" applyFill="1" applyAlignment="1">
      <alignment horizontal="right"/>
      <protection/>
    </xf>
    <xf numFmtId="0" fontId="22" fillId="0" borderId="0" xfId="27" applyFont="1" applyFill="1" applyAlignment="1">
      <alignment horizontal="left"/>
      <protection/>
    </xf>
    <xf numFmtId="3" fontId="25" fillId="0" borderId="0" xfId="27" applyNumberFormat="1" applyFont="1" applyFill="1" applyAlignment="1">
      <alignment horizontal="right"/>
      <protection/>
    </xf>
    <xf numFmtId="3" fontId="22" fillId="0" borderId="0" xfId="27" applyNumberFormat="1" applyFont="1" applyFill="1" applyAlignment="1">
      <alignment horizontal="right"/>
      <protection/>
    </xf>
    <xf numFmtId="0" fontId="3" fillId="0" borderId="0" xfId="29" applyFont="1">
      <alignment/>
      <protection/>
    </xf>
    <xf numFmtId="0" fontId="14" fillId="0" borderId="0" xfId="29" applyFont="1" applyBorder="1" applyAlignment="1">
      <alignment horizontal="center"/>
      <protection/>
    </xf>
    <xf numFmtId="0" fontId="61" fillId="0" borderId="0" xfId="27" applyFont="1" applyFill="1">
      <alignment/>
      <protection/>
    </xf>
    <xf numFmtId="0" fontId="61" fillId="0" borderId="0" xfId="27" applyFont="1" applyFill="1" applyAlignment="1">
      <alignment/>
      <protection/>
    </xf>
    <xf numFmtId="0" fontId="0" fillId="0" borderId="0" xfId="0" applyBorder="1" applyAlignment="1">
      <alignment vertical="top"/>
    </xf>
    <xf numFmtId="0" fontId="22" fillId="0" borderId="9" xfId="0" applyFont="1" applyFill="1" applyBorder="1" applyAlignment="1">
      <alignment/>
    </xf>
    <xf numFmtId="182" fontId="8" fillId="0" borderId="0" xfId="31" applyNumberFormat="1" applyFont="1" applyProtection="1">
      <alignment/>
      <protection/>
    </xf>
    <xf numFmtId="176" fontId="22" fillId="0" borderId="6" xfId="0" applyNumberFormat="1" applyFont="1" applyFill="1" applyBorder="1" applyAlignment="1">
      <alignment horizontal="left"/>
    </xf>
    <xf numFmtId="0" fontId="0" fillId="0" borderId="0" xfId="37" applyFont="1">
      <alignment/>
      <protection/>
    </xf>
    <xf numFmtId="0" fontId="25" fillId="0" borderId="0" xfId="27" applyFont="1" applyFill="1" applyBorder="1">
      <alignment/>
      <protection/>
    </xf>
    <xf numFmtId="186" fontId="25" fillId="0" borderId="0" xfId="18" applyNumberFormat="1" applyFont="1" applyBorder="1" applyAlignment="1">
      <alignment/>
    </xf>
    <xf numFmtId="0" fontId="22" fillId="0" borderId="0" xfId="29" applyFont="1" applyBorder="1" applyAlignment="1">
      <alignment horizontal="left"/>
      <protection/>
    </xf>
    <xf numFmtId="0" fontId="3" fillId="0" borderId="0" xfId="29" applyFont="1" applyBorder="1">
      <alignment/>
      <protection/>
    </xf>
    <xf numFmtId="186" fontId="31" fillId="0" borderId="0" xfId="18" applyNumberFormat="1" applyFont="1" applyBorder="1" applyAlignment="1">
      <alignment/>
    </xf>
    <xf numFmtId="0" fontId="14" fillId="0" borderId="0" xfId="26" applyFont="1" applyFill="1">
      <alignment/>
      <protection/>
    </xf>
    <xf numFmtId="0" fontId="3" fillId="0" borderId="0" xfId="26" applyFont="1" applyFill="1" applyAlignment="1">
      <alignment horizontal="center"/>
      <protection/>
    </xf>
    <xf numFmtId="0" fontId="0" fillId="0" borderId="0" xfId="26" applyFill="1">
      <alignment/>
      <protection/>
    </xf>
    <xf numFmtId="0" fontId="0" fillId="0" borderId="0" xfId="26" applyFont="1" applyFill="1">
      <alignment/>
      <protection/>
    </xf>
    <xf numFmtId="0" fontId="3" fillId="0" borderId="0" xfId="26" applyFont="1" applyFill="1">
      <alignment/>
      <protection/>
    </xf>
    <xf numFmtId="0" fontId="31" fillId="0" borderId="0" xfId="26" applyFont="1" applyFill="1" applyAlignment="1">
      <alignment horizontal="center"/>
      <protection/>
    </xf>
    <xf numFmtId="0" fontId="3" fillId="0" borderId="0" xfId="26" applyFont="1" applyFill="1" applyAlignment="1">
      <alignment horizontal="right"/>
      <protection/>
    </xf>
    <xf numFmtId="0" fontId="31" fillId="0" borderId="0" xfId="26" applyFont="1" applyFill="1" applyAlignment="1">
      <alignment horizontal="right"/>
      <protection/>
    </xf>
    <xf numFmtId="0" fontId="34" fillId="0" borderId="0" xfId="26" applyFont="1" applyFill="1" applyAlignment="1">
      <alignment horizontal="right"/>
      <protection/>
    </xf>
    <xf numFmtId="0" fontId="3" fillId="0" borderId="1" xfId="26" applyFont="1" applyFill="1" applyBorder="1">
      <alignment/>
      <protection/>
    </xf>
    <xf numFmtId="174" fontId="3" fillId="0" borderId="1" xfId="26" applyNumberFormat="1" applyFont="1" applyFill="1" applyBorder="1" applyAlignment="1" quotePrefix="1">
      <alignment horizontal="right" wrapText="1"/>
      <protection/>
    </xf>
    <xf numFmtId="0" fontId="3" fillId="0" borderId="1" xfId="26" applyFont="1" applyFill="1" applyBorder="1" applyAlignment="1">
      <alignment horizontal="right" wrapText="1"/>
      <protection/>
    </xf>
    <xf numFmtId="0" fontId="31" fillId="0" borderId="0" xfId="26" applyFont="1" applyFill="1" applyBorder="1" applyAlignment="1">
      <alignment horizontal="left"/>
      <protection/>
    </xf>
    <xf numFmtId="0" fontId="3" fillId="0" borderId="0" xfId="26" applyFont="1" applyFill="1" applyBorder="1" applyAlignment="1">
      <alignment horizontal="left"/>
      <protection/>
    </xf>
    <xf numFmtId="176" fontId="31" fillId="0" borderId="0" xfId="26" applyNumberFormat="1" applyFont="1" applyFill="1" applyBorder="1" applyAlignment="1" quotePrefix="1">
      <alignment horizontal="right" wrapText="1"/>
      <protection/>
    </xf>
    <xf numFmtId="0" fontId="3" fillId="0" borderId="0" xfId="26" applyFont="1" applyFill="1" applyBorder="1">
      <alignment/>
      <protection/>
    </xf>
    <xf numFmtId="176" fontId="3" fillId="0" borderId="0" xfId="26" applyNumberFormat="1" applyFont="1" applyFill="1" applyBorder="1" applyAlignment="1" quotePrefix="1">
      <alignment horizontal="right" wrapText="1"/>
      <protection/>
    </xf>
    <xf numFmtId="4" fontId="3" fillId="0" borderId="0" xfId="17" applyNumberFormat="1" applyFont="1" applyFill="1" applyAlignment="1" quotePrefix="1">
      <alignment horizontal="right"/>
    </xf>
    <xf numFmtId="0" fontId="31" fillId="0" borderId="0" xfId="26" applyFont="1" applyFill="1">
      <alignment/>
      <protection/>
    </xf>
    <xf numFmtId="176" fontId="31" fillId="0" borderId="0" xfId="26" applyNumberFormat="1" applyFont="1" applyFill="1" applyAlignment="1">
      <alignment horizontal="right"/>
      <protection/>
    </xf>
    <xf numFmtId="0" fontId="45" fillId="0" borderId="0" xfId="26" applyFont="1" applyFill="1">
      <alignment/>
      <protection/>
    </xf>
    <xf numFmtId="176" fontId="3" fillId="0" borderId="0" xfId="26" applyNumberFormat="1" applyFont="1" applyFill="1" applyAlignment="1">
      <alignment horizontal="right"/>
      <protection/>
    </xf>
    <xf numFmtId="43" fontId="0" fillId="0" borderId="0" xfId="26" applyNumberFormat="1" applyFont="1" applyFill="1">
      <alignment/>
      <protection/>
    </xf>
    <xf numFmtId="3" fontId="31" fillId="0" borderId="0" xfId="26" applyNumberFormat="1" applyFont="1" applyFill="1">
      <alignment/>
      <protection/>
    </xf>
    <xf numFmtId="174" fontId="3" fillId="0" borderId="0" xfId="26" applyNumberFormat="1" applyFont="1" applyFill="1">
      <alignment/>
      <protection/>
    </xf>
    <xf numFmtId="9" fontId="3" fillId="0" borderId="0" xfId="26" applyNumberFormat="1" applyFont="1" applyFill="1" applyAlignment="1" quotePrefix="1">
      <alignment horizontal="right"/>
      <protection/>
    </xf>
    <xf numFmtId="176" fontId="3" fillId="0" borderId="0" xfId="26" applyNumberFormat="1" applyFont="1" applyFill="1">
      <alignment/>
      <protection/>
    </xf>
    <xf numFmtId="3" fontId="3" fillId="0" borderId="0" xfId="26" applyNumberFormat="1" applyFont="1" applyFill="1">
      <alignment/>
      <protection/>
    </xf>
    <xf numFmtId="0" fontId="24" fillId="0" borderId="0" xfId="26" applyFont="1" applyFill="1">
      <alignment/>
      <protection/>
    </xf>
    <xf numFmtId="3" fontId="3" fillId="0" borderId="0" xfId="26" applyNumberFormat="1" applyFont="1" applyFill="1" applyAlignment="1" quotePrefix="1">
      <alignment horizontal="right"/>
      <protection/>
    </xf>
    <xf numFmtId="3" fontId="31" fillId="0" borderId="0" xfId="26" applyNumberFormat="1" applyFont="1" applyFill="1" applyAlignment="1">
      <alignment horizontal="right"/>
      <protection/>
    </xf>
    <xf numFmtId="3" fontId="3" fillId="0" borderId="0" xfId="26" applyNumberFormat="1" applyFont="1" applyFill="1" applyAlignment="1">
      <alignment horizontal="right"/>
      <protection/>
    </xf>
    <xf numFmtId="190" fontId="31" fillId="0" borderId="0" xfId="17" applyNumberFormat="1" applyFont="1" applyFill="1" applyAlignment="1">
      <alignment horizontal="right"/>
    </xf>
    <xf numFmtId="190" fontId="3" fillId="0" borderId="0" xfId="17" applyNumberFormat="1" applyFont="1" applyFill="1" applyAlignment="1">
      <alignment horizontal="right"/>
    </xf>
    <xf numFmtId="177" fontId="31" fillId="0" borderId="0" xfId="26" applyNumberFormat="1" applyFont="1" applyFill="1">
      <alignment/>
      <protection/>
    </xf>
    <xf numFmtId="177" fontId="3" fillId="0" borderId="0" xfId="26" applyNumberFormat="1" applyFont="1" applyFill="1">
      <alignment/>
      <protection/>
    </xf>
    <xf numFmtId="3" fontId="3" fillId="0" borderId="0" xfId="26" applyNumberFormat="1" applyFont="1" applyFill="1" applyAlignment="1">
      <alignment horizontal="center"/>
      <protection/>
    </xf>
    <xf numFmtId="177" fontId="3" fillId="0" borderId="0" xfId="17" applyNumberFormat="1" applyFont="1" applyFill="1" applyAlignment="1">
      <alignment horizontal="right"/>
    </xf>
    <xf numFmtId="173" fontId="3" fillId="0" borderId="0" xfId="17" applyFont="1" applyFill="1" applyAlignment="1">
      <alignment horizontal="center"/>
    </xf>
    <xf numFmtId="4" fontId="3" fillId="0" borderId="0" xfId="17" applyNumberFormat="1" applyFont="1" applyFill="1" applyAlignment="1">
      <alignment horizontal="right"/>
    </xf>
    <xf numFmtId="0" fontId="3" fillId="0" borderId="0" xfId="26" applyFont="1" applyFill="1" applyAlignment="1">
      <alignment/>
      <protection/>
    </xf>
    <xf numFmtId="0" fontId="8" fillId="0" borderId="0" xfId="26" applyFont="1" applyFill="1">
      <alignment/>
      <protection/>
    </xf>
    <xf numFmtId="0" fontId="58" fillId="0" borderId="0" xfId="26" applyFont="1" applyFill="1">
      <alignment/>
      <protection/>
    </xf>
    <xf numFmtId="0" fontId="32" fillId="0" borderId="0" xfId="37" applyFont="1" applyBorder="1">
      <alignment/>
      <protection/>
    </xf>
    <xf numFmtId="0" fontId="14" fillId="0" borderId="0" xfId="29" applyFont="1" applyBorder="1" applyAlignment="1">
      <alignment horizontal="left"/>
      <protection/>
    </xf>
    <xf numFmtId="0" fontId="24" fillId="0" borderId="0" xfId="25" applyFont="1" applyFill="1">
      <alignment/>
      <protection/>
    </xf>
    <xf numFmtId="0" fontId="15" fillId="0" borderId="0" xfId="25" applyFont="1" applyFill="1" quotePrefix="1">
      <alignment/>
      <protection/>
    </xf>
    <xf numFmtId="0" fontId="16" fillId="0" borderId="0" xfId="25" applyFont="1" applyFill="1">
      <alignment/>
      <protection/>
    </xf>
    <xf numFmtId="0" fontId="17" fillId="0" borderId="0" xfId="25" applyFont="1" applyFill="1" applyBorder="1" applyAlignment="1">
      <alignment horizontal="right"/>
      <protection/>
    </xf>
    <xf numFmtId="0" fontId="18" fillId="0" borderId="0" xfId="25" applyFont="1" applyFill="1" applyBorder="1">
      <alignment/>
      <protection/>
    </xf>
    <xf numFmtId="0" fontId="18" fillId="0" borderId="0" xfId="25" applyFont="1" applyFill="1" applyBorder="1" applyAlignment="1">
      <alignment/>
      <protection/>
    </xf>
    <xf numFmtId="4" fontId="3" fillId="0" borderId="0" xfId="0" applyNumberFormat="1" applyFont="1" applyFill="1" applyBorder="1" applyAlignment="1">
      <alignment horizontal="right"/>
    </xf>
    <xf numFmtId="0" fontId="29" fillId="0" borderId="0" xfId="29" applyFont="1" applyAlignment="1">
      <alignment horizontal="center"/>
      <protection/>
    </xf>
    <xf numFmtId="177" fontId="31" fillId="0" borderId="0" xfId="17" applyNumberFormat="1" applyFont="1" applyFill="1" applyAlignment="1">
      <alignment horizontal="right"/>
    </xf>
    <xf numFmtId="3" fontId="3" fillId="0" borderId="0" xfId="17" applyNumberFormat="1" applyFont="1" applyFill="1" applyAlignment="1" quotePrefix="1">
      <alignment horizontal="right"/>
    </xf>
    <xf numFmtId="178" fontId="25" fillId="0" borderId="4" xfId="19" applyNumberFormat="1" applyFont="1" applyFill="1" applyBorder="1" applyAlignment="1" applyProtection="1">
      <alignment horizontal="left"/>
      <protection/>
    </xf>
    <xf numFmtId="176" fontId="25" fillId="0" borderId="6" xfId="31" applyNumberFormat="1" applyFont="1" applyFill="1" applyBorder="1" applyAlignment="1" applyProtection="1">
      <alignment horizontal="left"/>
      <protection/>
    </xf>
    <xf numFmtId="176" fontId="25" fillId="0" borderId="2" xfId="31" applyNumberFormat="1" applyFont="1" applyFill="1" applyBorder="1" applyAlignment="1" applyProtection="1">
      <alignment horizontal="left"/>
      <protection/>
    </xf>
    <xf numFmtId="189" fontId="25" fillId="0" borderId="0" xfId="27" applyNumberFormat="1" applyFont="1" applyFill="1" applyBorder="1" applyAlignment="1">
      <alignment horizontal="right"/>
      <protection/>
    </xf>
    <xf numFmtId="0" fontId="25" fillId="0" borderId="0" xfId="27" applyFont="1" applyFill="1" applyBorder="1" applyAlignment="1">
      <alignment horizontal="left"/>
      <protection/>
    </xf>
    <xf numFmtId="189" fontId="22" fillId="0" borderId="0" xfId="27" applyNumberFormat="1" applyFont="1" applyFill="1" applyBorder="1" applyAlignment="1">
      <alignment horizontal="right"/>
      <protection/>
    </xf>
    <xf numFmtId="0" fontId="22" fillId="0" borderId="0" xfId="27" applyFont="1" applyFill="1" applyBorder="1" applyAlignment="1">
      <alignment horizontal="left"/>
      <protection/>
    </xf>
    <xf numFmtId="176" fontId="3" fillId="0" borderId="0" xfId="0" applyNumberFormat="1" applyFont="1" applyAlignment="1">
      <alignment/>
    </xf>
    <xf numFmtId="0" fontId="22" fillId="0" borderId="0" xfId="27" applyFont="1" applyFill="1" applyBorder="1" applyAlignment="1">
      <alignment/>
      <protection/>
    </xf>
    <xf numFmtId="0" fontId="22" fillId="0" borderId="0" xfId="29" applyFont="1" applyAlignment="1">
      <alignment horizontal="left"/>
      <protection/>
    </xf>
    <xf numFmtId="0" fontId="46" fillId="0" borderId="0" xfId="29" applyFont="1" applyBorder="1" applyAlignment="1">
      <alignment horizontal="left"/>
      <protection/>
    </xf>
    <xf numFmtId="0" fontId="29" fillId="0" borderId="0" xfId="27" applyFont="1" applyFill="1" applyAlignment="1">
      <alignment horizontal="left"/>
      <protection/>
    </xf>
    <xf numFmtId="0" fontId="29" fillId="0" borderId="1" xfId="29" applyFont="1" applyBorder="1" applyAlignment="1">
      <alignment horizontal="center"/>
      <protection/>
    </xf>
    <xf numFmtId="0" fontId="22" fillId="0" borderId="1" xfId="29" applyFont="1" applyBorder="1" applyAlignment="1">
      <alignment horizontal="center"/>
      <protection/>
    </xf>
    <xf numFmtId="0" fontId="25" fillId="0" borderId="0" xfId="31" applyFont="1" applyFill="1" applyBorder="1" applyAlignment="1">
      <alignment horizontal="left" wrapText="1"/>
      <protection/>
    </xf>
    <xf numFmtId="181" fontId="22" fillId="0" borderId="0" xfId="33" applyNumberFormat="1" applyFont="1" applyFill="1" applyBorder="1" applyAlignment="1">
      <alignment horizontal="right"/>
      <protection/>
    </xf>
    <xf numFmtId="0" fontId="0" fillId="0" borderId="4" xfId="0" applyBorder="1" applyAlignment="1">
      <alignment/>
    </xf>
    <xf numFmtId="176" fontId="22" fillId="0" borderId="4" xfId="0" applyNumberFormat="1" applyFont="1" applyFill="1" applyBorder="1" applyAlignment="1" applyProtection="1">
      <alignment horizontal="left"/>
      <protection/>
    </xf>
    <xf numFmtId="176" fontId="22" fillId="0" borderId="10" xfId="0" applyNumberFormat="1" applyFont="1" applyBorder="1" applyAlignment="1">
      <alignment horizontal="right"/>
    </xf>
    <xf numFmtId="0" fontId="62" fillId="0" borderId="15" xfId="0" applyFont="1" applyBorder="1" applyAlignment="1">
      <alignment horizontal="center" vertical="distributed" wrapText="1"/>
    </xf>
    <xf numFmtId="0" fontId="25" fillId="0" borderId="8" xfId="0" applyFont="1" applyBorder="1" applyAlignment="1">
      <alignment horizontal="center"/>
    </xf>
    <xf numFmtId="0" fontId="62" fillId="0" borderId="7" xfId="0" applyFont="1" applyBorder="1" applyAlignment="1">
      <alignment horizontal="center" vertical="distributed" wrapText="1"/>
    </xf>
    <xf numFmtId="0" fontId="22" fillId="0" borderId="9" xfId="0" applyFont="1" applyBorder="1" applyAlignment="1">
      <alignment/>
    </xf>
    <xf numFmtId="0" fontId="62" fillId="0" borderId="9" xfId="0" applyFont="1" applyBorder="1" applyAlignment="1">
      <alignment horizontal="left" vertical="distributed" wrapText="1"/>
    </xf>
    <xf numFmtId="0" fontId="62" fillId="0" borderId="8" xfId="0" applyFont="1" applyBorder="1" applyAlignment="1">
      <alignment horizontal="center" vertical="distributed" wrapText="1"/>
    </xf>
    <xf numFmtId="0" fontId="63" fillId="0" borderId="0" xfId="25" applyFont="1" applyFill="1" applyBorder="1">
      <alignment/>
      <protection/>
    </xf>
    <xf numFmtId="0" fontId="59" fillId="0" borderId="0" xfId="0" applyFont="1" applyAlignment="1">
      <alignment/>
    </xf>
    <xf numFmtId="0" fontId="8" fillId="0" borderId="0" xfId="27" applyFont="1" applyFill="1">
      <alignment/>
      <protection/>
    </xf>
    <xf numFmtId="197" fontId="3" fillId="0" borderId="0" xfId="0" applyNumberFormat="1" applyFont="1" applyAlignment="1">
      <alignment/>
    </xf>
    <xf numFmtId="0" fontId="0" fillId="0" borderId="0" xfId="26" applyFont="1" applyFill="1">
      <alignment/>
      <protection/>
    </xf>
    <xf numFmtId="186" fontId="22" fillId="0" borderId="0" xfId="18" applyNumberFormat="1" applyFont="1" applyAlignment="1">
      <alignment horizontal="center"/>
    </xf>
    <xf numFmtId="176" fontId="25" fillId="0" borderId="0" xfId="31" applyNumberFormat="1" applyFont="1" applyFill="1" applyBorder="1" applyAlignment="1" applyProtection="1">
      <alignment horizontal="left"/>
      <protection/>
    </xf>
    <xf numFmtId="176" fontId="25" fillId="0" borderId="10" xfId="31" applyNumberFormat="1" applyFont="1" applyFill="1" applyBorder="1" applyAlignment="1" applyProtection="1">
      <alignment horizontal="left"/>
      <protection/>
    </xf>
    <xf numFmtId="173" fontId="22" fillId="0" borderId="7" xfId="15" applyFont="1" applyFill="1" applyBorder="1" applyAlignment="1">
      <alignment horizontal="right"/>
    </xf>
    <xf numFmtId="173" fontId="22" fillId="0" borderId="2" xfId="15" applyFont="1" applyFill="1" applyBorder="1" applyAlignment="1">
      <alignment horizontal="right"/>
    </xf>
    <xf numFmtId="173" fontId="22" fillId="0" borderId="10" xfId="15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76" fontId="22" fillId="0" borderId="2" xfId="0" applyNumberFormat="1" applyFont="1" applyFill="1" applyBorder="1" applyAlignment="1">
      <alignment horizontal="right"/>
    </xf>
    <xf numFmtId="176" fontId="22" fillId="0" borderId="0" xfId="27" applyNumberFormat="1" applyFont="1" applyFill="1" applyBorder="1" applyAlignment="1">
      <alignment horizontal="right"/>
      <protection/>
    </xf>
    <xf numFmtId="176" fontId="25" fillId="0" borderId="0" xfId="27" applyNumberFormat="1" applyFont="1" applyFill="1" applyBorder="1" applyAlignment="1">
      <alignment horizontal="right"/>
      <protection/>
    </xf>
    <xf numFmtId="176" fontId="31" fillId="0" borderId="0" xfId="17" applyNumberFormat="1" applyFont="1" applyFill="1" applyAlignment="1" quotePrefix="1">
      <alignment horizontal="right"/>
    </xf>
    <xf numFmtId="3" fontId="25" fillId="0" borderId="0" xfId="28" applyNumberFormat="1" applyFont="1" applyBorder="1" applyAlignment="1">
      <alignment horizontal="right"/>
      <protection/>
    </xf>
    <xf numFmtId="3" fontId="25" fillId="0" borderId="0" xfId="28" applyNumberFormat="1" applyFont="1" applyAlignment="1">
      <alignment horizontal="right"/>
      <protection/>
    </xf>
    <xf numFmtId="0" fontId="31" fillId="0" borderId="0" xfId="26" applyFont="1" applyFill="1" applyAlignment="1">
      <alignment/>
      <protection/>
    </xf>
    <xf numFmtId="176" fontId="8" fillId="0" borderId="0" xfId="32" applyNumberFormat="1" applyFont="1" applyFill="1" applyBorder="1" applyAlignment="1">
      <alignment horizontal="right"/>
      <protection/>
    </xf>
    <xf numFmtId="176" fontId="8" fillId="0" borderId="0" xfId="31" applyNumberFormat="1" applyFont="1" applyFill="1" applyBorder="1" applyAlignment="1" applyProtection="1">
      <alignment horizontal="right"/>
      <protection/>
    </xf>
    <xf numFmtId="0" fontId="26" fillId="0" borderId="0" xfId="31" applyFont="1" applyFill="1" applyBorder="1">
      <alignment/>
      <protection/>
    </xf>
    <xf numFmtId="181" fontId="8" fillId="0" borderId="0" xfId="31" applyNumberFormat="1" applyFont="1" applyFill="1" applyBorder="1" applyProtection="1">
      <alignment/>
      <protection/>
    </xf>
    <xf numFmtId="0" fontId="26" fillId="2" borderId="0" xfId="31" applyFont="1" applyFill="1" applyBorder="1">
      <alignment/>
      <protection/>
    </xf>
    <xf numFmtId="0" fontId="26" fillId="2" borderId="0" xfId="31" applyFont="1" applyFill="1">
      <alignment/>
      <protection/>
    </xf>
    <xf numFmtId="0" fontId="8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0" xfId="31" applyFont="1">
      <alignment/>
      <protection/>
    </xf>
    <xf numFmtId="0" fontId="64" fillId="0" borderId="0" xfId="31" applyFont="1">
      <alignment/>
      <protection/>
    </xf>
    <xf numFmtId="179" fontId="64" fillId="0" borderId="0" xfId="31" applyNumberFormat="1" applyFont="1" applyProtection="1">
      <alignment/>
      <protection/>
    </xf>
    <xf numFmtId="183" fontId="64" fillId="0" borderId="0" xfId="31" applyNumberFormat="1" applyFont="1" applyProtection="1">
      <alignment/>
      <protection/>
    </xf>
    <xf numFmtId="0" fontId="26" fillId="0" borderId="0" xfId="31" applyFont="1" applyFill="1">
      <alignment/>
      <protection/>
    </xf>
    <xf numFmtId="179" fontId="26" fillId="0" borderId="0" xfId="31" applyNumberFormat="1" applyFont="1" applyProtection="1">
      <alignment/>
      <protection/>
    </xf>
    <xf numFmtId="182" fontId="26" fillId="0" borderId="0" xfId="31" applyNumberFormat="1" applyFont="1" applyProtection="1">
      <alignment/>
      <protection/>
    </xf>
    <xf numFmtId="0" fontId="65" fillId="0" borderId="0" xfId="25" applyFont="1" applyAlignment="1">
      <alignment horizontal="left"/>
      <protection/>
    </xf>
    <xf numFmtId="0" fontId="17" fillId="0" borderId="0" xfId="25" applyFont="1" quotePrefix="1">
      <alignment/>
      <protection/>
    </xf>
    <xf numFmtId="0" fontId="17" fillId="0" borderId="0" xfId="25" applyFont="1">
      <alignment/>
      <protection/>
    </xf>
    <xf numFmtId="0" fontId="66" fillId="0" borderId="0" xfId="25" applyFont="1">
      <alignment/>
      <protection/>
    </xf>
    <xf numFmtId="0" fontId="18" fillId="0" borderId="0" xfId="25" applyFont="1" applyFill="1" applyBorder="1" quotePrefix="1">
      <alignment/>
      <protection/>
    </xf>
    <xf numFmtId="0" fontId="3" fillId="0" borderId="0" xfId="25" applyFont="1" applyFill="1" applyBorder="1">
      <alignment/>
      <protection/>
    </xf>
    <xf numFmtId="0" fontId="19" fillId="0" borderId="0" xfId="27" applyFont="1" applyFill="1">
      <alignment/>
      <protection/>
    </xf>
    <xf numFmtId="2" fontId="22" fillId="0" borderId="0" xfId="15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0" fontId="22" fillId="0" borderId="0" xfId="37" applyFont="1" applyBorder="1" applyAlignment="1">
      <alignment horizontal="right"/>
      <protection/>
    </xf>
    <xf numFmtId="15" fontId="22" fillId="0" borderId="0" xfId="37" applyNumberFormat="1" applyFont="1" applyBorder="1" applyAlignment="1">
      <alignment horizontal="right"/>
      <protection/>
    </xf>
    <xf numFmtId="0" fontId="22" fillId="0" borderId="1" xfId="37" applyFont="1" applyBorder="1" applyAlignment="1">
      <alignment horizontal="right" wrapText="1"/>
      <protection/>
    </xf>
    <xf numFmtId="3" fontId="22" fillId="0" borderId="0" xfId="28" applyNumberFormat="1" applyFont="1" applyBorder="1">
      <alignment/>
      <protection/>
    </xf>
    <xf numFmtId="3" fontId="22" fillId="0" borderId="0" xfId="28" applyNumberFormat="1" applyFont="1">
      <alignment/>
      <protection/>
    </xf>
    <xf numFmtId="3" fontId="22" fillId="0" borderId="0" xfId="28" applyNumberFormat="1" applyFont="1" applyAlignment="1" quotePrefix="1">
      <alignment horizontal="right"/>
      <protection/>
    </xf>
    <xf numFmtId="3" fontId="22" fillId="0" borderId="1" xfId="28" applyNumberFormat="1" applyFont="1" applyBorder="1">
      <alignment/>
      <protection/>
    </xf>
    <xf numFmtId="196" fontId="31" fillId="0" borderId="1" xfId="26" applyNumberFormat="1" applyFont="1" applyFill="1" applyBorder="1" applyAlignment="1" quotePrefix="1">
      <alignment horizontal="right"/>
      <protection/>
    </xf>
    <xf numFmtId="0" fontId="25" fillId="0" borderId="0" xfId="29" applyFont="1" applyBorder="1" applyAlignment="1">
      <alignment horizontal="left"/>
      <protection/>
    </xf>
    <xf numFmtId="176" fontId="3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 quotePrefix="1">
      <alignment horizontal="center"/>
    </xf>
    <xf numFmtId="173" fontId="22" fillId="0" borderId="0" xfId="15" applyFont="1" applyFill="1" applyBorder="1" applyAlignment="1">
      <alignment horizontal="right"/>
    </xf>
    <xf numFmtId="192" fontId="31" fillId="0" borderId="1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31" fillId="0" borderId="9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67" fillId="0" borderId="0" xfId="0" applyFont="1" applyFill="1" applyAlignment="1">
      <alignment/>
    </xf>
    <xf numFmtId="0" fontId="31" fillId="0" borderId="15" xfId="0" applyFont="1" applyFill="1" applyBorder="1" applyAlignment="1">
      <alignment horizontal="center" wrapText="1"/>
    </xf>
    <xf numFmtId="0" fontId="68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right" vertical="top" wrapText="1"/>
    </xf>
    <xf numFmtId="0" fontId="38" fillId="0" borderId="0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193" fontId="3" fillId="0" borderId="2" xfId="0" applyNumberFormat="1" applyFont="1" applyFill="1" applyBorder="1" applyAlignment="1">
      <alignment horizontal="right"/>
    </xf>
    <xf numFmtId="193" fontId="3" fillId="0" borderId="6" xfId="0" applyNumberFormat="1" applyFont="1" applyFill="1" applyBorder="1" applyAlignment="1">
      <alignment horizontal="center"/>
    </xf>
    <xf numFmtId="193" fontId="3" fillId="0" borderId="0" xfId="0" applyNumberFormat="1" applyFont="1" applyFill="1" applyBorder="1" applyAlignment="1">
      <alignment horizontal="center"/>
    </xf>
    <xf numFmtId="193" fontId="3" fillId="0" borderId="16" xfId="0" applyNumberFormat="1" applyFont="1" applyFill="1" applyBorder="1" applyAlignment="1">
      <alignment horizontal="center"/>
    </xf>
    <xf numFmtId="193" fontId="31" fillId="0" borderId="17" xfId="0" applyNumberFormat="1" applyFont="1" applyFill="1" applyBorder="1" applyAlignment="1">
      <alignment horizontal="right"/>
    </xf>
    <xf numFmtId="193" fontId="31" fillId="0" borderId="6" xfId="0" applyNumberFormat="1" applyFont="1" applyFill="1" applyBorder="1" applyAlignment="1">
      <alignment horizontal="center"/>
    </xf>
    <xf numFmtId="194" fontId="31" fillId="0" borderId="5" xfId="0" applyNumberFormat="1" applyFont="1" applyFill="1" applyBorder="1" applyAlignment="1">
      <alignment horizontal="center"/>
    </xf>
    <xf numFmtId="177" fontId="5" fillId="0" borderId="0" xfId="15" applyNumberFormat="1" applyFont="1" applyFill="1" applyAlignment="1">
      <alignment/>
    </xf>
    <xf numFmtId="177" fontId="5" fillId="0" borderId="0" xfId="15" applyNumberFormat="1" applyFont="1" applyFill="1" applyBorder="1" applyAlignment="1">
      <alignment/>
    </xf>
    <xf numFmtId="177" fontId="5" fillId="0" borderId="0" xfId="15" applyNumberFormat="1" applyFont="1" applyFill="1" applyAlignment="1">
      <alignment horizontal="right"/>
    </xf>
    <xf numFmtId="0" fontId="3" fillId="0" borderId="6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4" xfId="0" applyFont="1" applyFill="1" applyBorder="1" applyAlignment="1">
      <alignment/>
    </xf>
    <xf numFmtId="193" fontId="3" fillId="0" borderId="10" xfId="0" applyNumberFormat="1" applyFont="1" applyFill="1" applyBorder="1" applyAlignment="1">
      <alignment horizontal="right"/>
    </xf>
    <xf numFmtId="193" fontId="3" fillId="0" borderId="4" xfId="0" applyNumberFormat="1" applyFont="1" applyFill="1" applyBorder="1" applyAlignment="1">
      <alignment horizontal="center"/>
    </xf>
    <xf numFmtId="193" fontId="3" fillId="0" borderId="1" xfId="0" applyNumberFormat="1" applyFont="1" applyFill="1" applyBorder="1" applyAlignment="1">
      <alignment horizontal="center"/>
    </xf>
    <xf numFmtId="193" fontId="3" fillId="0" borderId="18" xfId="0" applyNumberFormat="1" applyFont="1" applyFill="1" applyBorder="1" applyAlignment="1">
      <alignment horizontal="center"/>
    </xf>
    <xf numFmtId="193" fontId="31" fillId="0" borderId="19" xfId="0" applyNumberFormat="1" applyFont="1" applyFill="1" applyBorder="1" applyAlignment="1">
      <alignment horizontal="right"/>
    </xf>
    <xf numFmtId="193" fontId="31" fillId="0" borderId="4" xfId="0" applyNumberFormat="1" applyFont="1" applyFill="1" applyBorder="1" applyAlignment="1">
      <alignment horizontal="center"/>
    </xf>
    <xf numFmtId="194" fontId="31" fillId="0" borderId="3" xfId="0" applyNumberFormat="1" applyFont="1" applyFill="1" applyBorder="1" applyAlignment="1">
      <alignment horizontal="center"/>
    </xf>
    <xf numFmtId="193" fontId="5" fillId="0" borderId="0" xfId="0" applyNumberFormat="1" applyFont="1" applyFill="1" applyAlignment="1">
      <alignment/>
    </xf>
    <xf numFmtId="0" fontId="31" fillId="0" borderId="2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8" fillId="0" borderId="4" xfId="0" applyFont="1" applyFill="1" applyBorder="1" applyAlignment="1">
      <alignment horizontal="right" vertical="top" wrapText="1"/>
    </xf>
    <xf numFmtId="0" fontId="8" fillId="0" borderId="21" xfId="0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94" fontId="31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31" fillId="0" borderId="7" xfId="0" applyFont="1" applyFill="1" applyBorder="1" applyAlignment="1">
      <alignment horizontal="right"/>
    </xf>
    <xf numFmtId="0" fontId="31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193" fontId="3" fillId="0" borderId="2" xfId="15" applyNumberFormat="1" applyFont="1" applyFill="1" applyBorder="1" applyAlignment="1">
      <alignment horizontal="right"/>
    </xf>
    <xf numFmtId="193" fontId="3" fillId="0" borderId="6" xfId="15" applyNumberFormat="1" applyFont="1" applyFill="1" applyBorder="1" applyAlignment="1">
      <alignment horizontal="center"/>
    </xf>
    <xf numFmtId="193" fontId="3" fillId="0" borderId="0" xfId="15" applyNumberFormat="1" applyFont="1" applyFill="1" applyBorder="1" applyAlignment="1">
      <alignment horizontal="center"/>
    </xf>
    <xf numFmtId="194" fontId="31" fillId="0" borderId="5" xfId="15" applyNumberFormat="1" applyFont="1" applyFill="1" applyBorder="1" applyAlignment="1">
      <alignment horizontal="center" vertical="center" readingOrder="1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186" fontId="25" fillId="0" borderId="0" xfId="18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1" fillId="0" borderId="1" xfId="0" applyNumberFormat="1" applyFont="1" applyBorder="1" applyAlignment="1" quotePrefix="1">
      <alignment horizontal="right" vertical="top" wrapText="1"/>
    </xf>
    <xf numFmtId="0" fontId="31" fillId="0" borderId="1" xfId="0" applyNumberFormat="1" applyFont="1" applyBorder="1" applyAlignment="1">
      <alignment horizontal="right" vertical="top" wrapText="1"/>
    </xf>
    <xf numFmtId="0" fontId="3" fillId="0" borderId="1" xfId="0" applyNumberFormat="1" applyFont="1" applyBorder="1" applyAlignment="1" quotePrefix="1">
      <alignment horizontal="right" vertical="top" wrapText="1"/>
    </xf>
    <xf numFmtId="0" fontId="3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Border="1" applyAlignment="1">
      <alignment/>
    </xf>
    <xf numFmtId="0" fontId="31" fillId="0" borderId="0" xfId="0" applyFont="1" applyAlignment="1">
      <alignment horizontal="right"/>
    </xf>
    <xf numFmtId="0" fontId="69" fillId="0" borderId="0" xfId="0" applyFont="1" applyAlignment="1">
      <alignment horizontal="right"/>
    </xf>
    <xf numFmtId="0" fontId="59" fillId="0" borderId="1" xfId="0" applyFont="1" applyBorder="1" applyAlignment="1">
      <alignment/>
    </xf>
    <xf numFmtId="0" fontId="60" fillId="0" borderId="1" xfId="0" applyFont="1" applyBorder="1" applyAlignment="1">
      <alignment/>
    </xf>
    <xf numFmtId="0" fontId="31" fillId="0" borderId="0" xfId="0" applyFont="1" applyAlignment="1">
      <alignment/>
    </xf>
    <xf numFmtId="0" fontId="60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6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17" fillId="0" borderId="0" xfId="25" applyFont="1" applyBorder="1" quotePrefix="1">
      <alignment/>
      <protection/>
    </xf>
    <xf numFmtId="0" fontId="23" fillId="0" borderId="0" xfId="25" applyFont="1" applyBorder="1" applyAlignment="1">
      <alignment horizontal="right"/>
      <protection/>
    </xf>
    <xf numFmtId="0" fontId="25" fillId="0" borderId="12" xfId="0" applyFont="1" applyFill="1" applyBorder="1" applyAlignment="1">
      <alignment horizontal="center" vertical="distributed"/>
    </xf>
    <xf numFmtId="0" fontId="25" fillId="0" borderId="13" xfId="0" applyFont="1" applyFill="1" applyBorder="1" applyAlignment="1">
      <alignment horizontal="center" vertical="distributed"/>
    </xf>
    <xf numFmtId="0" fontId="18" fillId="0" borderId="0" xfId="25" applyFont="1" applyBorder="1" applyAlignment="1" quotePrefix="1">
      <alignment horizontal="left"/>
      <protection/>
    </xf>
    <xf numFmtId="0" fontId="19" fillId="0" borderId="0" xfId="0" applyFont="1" applyAlignment="1">
      <alignment vertical="center" wrapText="1"/>
    </xf>
    <xf numFmtId="0" fontId="8" fillId="0" borderId="0" xfId="30" applyFont="1">
      <alignment vertical="center"/>
      <protection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3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1" fillId="0" borderId="23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1" fillId="0" borderId="23" xfId="0" applyNumberFormat="1" applyFont="1" applyBorder="1" applyAlignment="1" quotePrefix="1">
      <alignment horizontal="right" vertical="top" wrapText="1"/>
    </xf>
    <xf numFmtId="0" fontId="3" fillId="0" borderId="23" xfId="0" applyNumberFormat="1" applyFont="1" applyBorder="1" applyAlignment="1" quotePrefix="1">
      <alignment horizontal="right" vertical="top" wrapText="1"/>
    </xf>
    <xf numFmtId="0" fontId="3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7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 indent="1"/>
    </xf>
    <xf numFmtId="0" fontId="31" fillId="0" borderId="0" xfId="0" applyFont="1" applyAlignment="1">
      <alignment horizontal="right" vertical="top" wrapText="1"/>
    </xf>
    <xf numFmtId="0" fontId="3" fillId="0" borderId="0" xfId="30" applyFont="1">
      <alignment vertical="center"/>
      <protection/>
    </xf>
    <xf numFmtId="0" fontId="5" fillId="0" borderId="0" xfId="0" applyFont="1" applyAlignment="1">
      <alignment vertical="top" wrapText="1"/>
    </xf>
    <xf numFmtId="0" fontId="8" fillId="0" borderId="0" xfId="30" applyFont="1" applyAlignment="1">
      <alignment horizontal="center" vertical="center"/>
      <protection/>
    </xf>
    <xf numFmtId="0" fontId="3" fillId="0" borderId="23" xfId="0" applyFont="1" applyBorder="1" applyAlignment="1">
      <alignment/>
    </xf>
    <xf numFmtId="0" fontId="31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10" fontId="31" fillId="0" borderId="0" xfId="0" applyNumberFormat="1" applyFont="1" applyAlignment="1">
      <alignment vertical="justify"/>
    </xf>
    <xf numFmtId="10" fontId="3" fillId="0" borderId="0" xfId="0" applyNumberFormat="1" applyFont="1" applyAlignment="1">
      <alignment vertical="justify"/>
    </xf>
    <xf numFmtId="0" fontId="31" fillId="0" borderId="23" xfId="0" applyFont="1" applyBorder="1" applyAlignment="1">
      <alignment horizontal="right" vertical="top" wrapText="1"/>
    </xf>
    <xf numFmtId="0" fontId="3" fillId="0" borderId="23" xfId="0" applyFont="1" applyBorder="1" applyAlignment="1">
      <alignment horizontal="right" vertical="top" wrapText="1"/>
    </xf>
    <xf numFmtId="0" fontId="3" fillId="0" borderId="0" xfId="0" applyFont="1" applyBorder="1" applyAlignment="1" quotePrefix="1">
      <alignment horizontal="left" vertical="top" wrapText="1" indent="1"/>
    </xf>
    <xf numFmtId="10" fontId="31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72" fontId="31" fillId="0" borderId="0" xfId="20" applyFont="1" applyAlignment="1">
      <alignment horizontal="right" vertical="top" wrapText="1"/>
    </xf>
    <xf numFmtId="172" fontId="3" fillId="0" borderId="0" xfId="20" applyFont="1" applyAlignment="1">
      <alignment horizontal="right" vertical="top" wrapText="1"/>
    </xf>
    <xf numFmtId="0" fontId="3" fillId="0" borderId="0" xfId="0" applyFont="1" applyAlignment="1" quotePrefix="1">
      <alignment horizontal="left" vertical="top" wrapText="1" indent="1"/>
    </xf>
    <xf numFmtId="0" fontId="5" fillId="0" borderId="0" xfId="0" applyFont="1" applyAlignment="1">
      <alignment horizontal="right" vertical="top" wrapText="1"/>
    </xf>
    <xf numFmtId="177" fontId="31" fillId="0" borderId="0" xfId="15" applyNumberFormat="1" applyFont="1" applyAlignment="1">
      <alignment horizontal="right" vertical="top" wrapText="1"/>
    </xf>
    <xf numFmtId="177" fontId="3" fillId="0" borderId="0" xfId="15" applyNumberFormat="1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25" fillId="0" borderId="0" xfId="29" applyFont="1" applyBorder="1" applyAlignment="1">
      <alignment horizontal="center"/>
      <protection/>
    </xf>
    <xf numFmtId="0" fontId="22" fillId="3" borderId="5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22" fillId="3" borderId="0" xfId="32" applyFont="1" applyFill="1" applyBorder="1">
      <alignment/>
      <protection/>
    </xf>
    <xf numFmtId="176" fontId="25" fillId="3" borderId="6" xfId="0" applyNumberFormat="1" applyFont="1" applyFill="1" applyBorder="1" applyAlignment="1" applyProtection="1">
      <alignment horizontal="left"/>
      <protection/>
    </xf>
    <xf numFmtId="176" fontId="22" fillId="3" borderId="0" xfId="32" applyNumberFormat="1" applyFont="1" applyFill="1" applyBorder="1" applyAlignment="1">
      <alignment horizontal="right"/>
      <protection/>
    </xf>
    <xf numFmtId="0" fontId="22" fillId="3" borderId="6" xfId="0" applyFont="1" applyFill="1" applyBorder="1" applyAlignment="1">
      <alignment/>
    </xf>
    <xf numFmtId="0" fontId="25" fillId="3" borderId="2" xfId="32" applyFont="1" applyFill="1" applyBorder="1">
      <alignment/>
      <protection/>
    </xf>
    <xf numFmtId="176" fontId="25" fillId="3" borderId="6" xfId="31" applyNumberFormat="1" applyFont="1" applyFill="1" applyBorder="1" applyAlignment="1" applyProtection="1">
      <alignment horizontal="left"/>
      <protection/>
    </xf>
    <xf numFmtId="0" fontId="22" fillId="3" borderId="2" xfId="31" applyFont="1" applyFill="1" applyBorder="1">
      <alignment/>
      <protection/>
    </xf>
    <xf numFmtId="0" fontId="22" fillId="3" borderId="0" xfId="19" applyNumberFormat="1" applyFont="1" applyFill="1" applyAlignment="1">
      <alignment horizontal="center"/>
    </xf>
    <xf numFmtId="176" fontId="22" fillId="3" borderId="0" xfId="31" applyNumberFormat="1" applyFont="1" applyFill="1" applyAlignment="1" applyProtection="1">
      <alignment horizontal="right"/>
      <protection/>
    </xf>
    <xf numFmtId="0" fontId="22" fillId="3" borderId="6" xfId="31" applyFont="1" applyFill="1" applyBorder="1">
      <alignment/>
      <protection/>
    </xf>
    <xf numFmtId="0" fontId="22" fillId="3" borderId="0" xfId="19" applyNumberFormat="1" applyFont="1" applyFill="1" applyBorder="1" applyAlignment="1">
      <alignment horizontal="center"/>
    </xf>
    <xf numFmtId="176" fontId="22" fillId="3" borderId="0" xfId="31" applyNumberFormat="1" applyFont="1" applyFill="1" applyBorder="1" applyAlignment="1" applyProtection="1">
      <alignment horizontal="right"/>
      <protection/>
    </xf>
    <xf numFmtId="181" fontId="22" fillId="3" borderId="2" xfId="33" applyNumberFormat="1" applyFont="1" applyFill="1" applyBorder="1" applyAlignment="1">
      <alignment horizontal="right"/>
      <protection/>
    </xf>
    <xf numFmtId="0" fontId="22" fillId="3" borderId="0" xfId="0" applyFont="1" applyFill="1" applyBorder="1" applyAlignment="1">
      <alignment horizontal="center"/>
    </xf>
    <xf numFmtId="184" fontId="22" fillId="3" borderId="0" xfId="15" applyNumberFormat="1" applyFont="1" applyFill="1" applyBorder="1" applyAlignment="1">
      <alignment/>
    </xf>
    <xf numFmtId="0" fontId="22" fillId="3" borderId="3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/>
    </xf>
    <xf numFmtId="176" fontId="22" fillId="3" borderId="1" xfId="0" applyNumberFormat="1" applyFont="1" applyFill="1" applyBorder="1" applyAlignment="1" applyProtection="1">
      <alignment horizontal="left"/>
      <protection/>
    </xf>
    <xf numFmtId="181" fontId="22" fillId="3" borderId="10" xfId="0" applyNumberFormat="1" applyFont="1" applyFill="1" applyBorder="1" applyAlignment="1">
      <alignment horizontal="right"/>
    </xf>
    <xf numFmtId="0" fontId="22" fillId="3" borderId="4" xfId="0" applyFont="1" applyFill="1" applyBorder="1" applyAlignment="1">
      <alignment/>
    </xf>
    <xf numFmtId="0" fontId="25" fillId="0" borderId="13" xfId="0" applyFont="1" applyFill="1" applyBorder="1" applyAlignment="1">
      <alignment vertical="distributed"/>
    </xf>
    <xf numFmtId="0" fontId="22" fillId="0" borderId="6" xfId="0" applyFont="1" applyFill="1" applyBorder="1" applyAlignment="1">
      <alignment horizontal="center" vertical="top" wrapText="1"/>
    </xf>
    <xf numFmtId="173" fontId="22" fillId="0" borderId="0" xfId="15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173" fontId="22" fillId="0" borderId="1" xfId="15" applyFont="1" applyFill="1" applyBorder="1" applyAlignment="1">
      <alignment horizontal="center" vertical="top" wrapText="1"/>
    </xf>
    <xf numFmtId="0" fontId="29" fillId="0" borderId="0" xfId="29" applyFont="1" applyBorder="1" applyAlignment="1">
      <alignment horizontal="center"/>
      <protection/>
    </xf>
    <xf numFmtId="0" fontId="22" fillId="3" borderId="0" xfId="0" applyFont="1" applyFill="1" applyBorder="1" applyAlignment="1">
      <alignment/>
    </xf>
    <xf numFmtId="176" fontId="22" fillId="3" borderId="6" xfId="0" applyNumberFormat="1" applyFont="1" applyFill="1" applyBorder="1" applyAlignment="1" applyProtection="1">
      <alignment horizontal="left"/>
      <protection/>
    </xf>
    <xf numFmtId="176" fontId="22" fillId="3" borderId="2" xfId="0" applyNumberFormat="1" applyFont="1" applyFill="1" applyBorder="1" applyAlignment="1">
      <alignment horizontal="right"/>
    </xf>
    <xf numFmtId="192" fontId="22" fillId="0" borderId="1" xfId="0" applyNumberFormat="1" applyFont="1" applyBorder="1" applyAlignment="1" quotePrefix="1">
      <alignment horizontal="right"/>
    </xf>
    <xf numFmtId="172" fontId="31" fillId="0" borderId="0" xfId="20" applyFont="1" applyAlignment="1">
      <alignment horizontal="center"/>
    </xf>
    <xf numFmtId="0" fontId="31" fillId="0" borderId="0" xfId="26" applyFont="1" applyFill="1" applyAlignment="1">
      <alignment horizontal="center"/>
      <protection/>
    </xf>
    <xf numFmtId="0" fontId="4" fillId="0" borderId="0" xfId="26" applyFont="1" applyFill="1" applyAlignment="1">
      <alignment horizontal="center"/>
      <protection/>
    </xf>
    <xf numFmtId="0" fontId="3" fillId="0" borderId="0" xfId="26" applyFont="1" applyFill="1" applyBorder="1" applyAlignment="1">
      <alignment horizontal="left"/>
      <protection/>
    </xf>
    <xf numFmtId="0" fontId="3" fillId="0" borderId="0" xfId="26" applyFont="1" applyFill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5" fillId="0" borderId="12" xfId="0" applyFont="1" applyFill="1" applyBorder="1" applyAlignment="1">
      <alignment horizontal="center" vertical="distributed"/>
    </xf>
    <xf numFmtId="0" fontId="25" fillId="0" borderId="13" xfId="0" applyFont="1" applyFill="1" applyBorder="1" applyAlignment="1">
      <alignment horizontal="center" vertical="distributed"/>
    </xf>
    <xf numFmtId="0" fontId="25" fillId="0" borderId="12" xfId="0" applyFont="1" applyBorder="1" applyAlignment="1">
      <alignment horizontal="center" vertical="distributed"/>
    </xf>
    <xf numFmtId="0" fontId="22" fillId="0" borderId="0" xfId="25" applyFont="1" applyBorder="1" applyAlignment="1">
      <alignment horizontal="center"/>
      <protection/>
    </xf>
    <xf numFmtId="0" fontId="31" fillId="0" borderId="0" xfId="25" applyFont="1" applyAlignment="1">
      <alignment vertical="center" wrapText="1"/>
      <protection/>
    </xf>
    <xf numFmtId="0" fontId="37" fillId="0" borderId="0" xfId="29" applyFont="1" applyBorder="1" applyAlignment="1">
      <alignment horizontal="left"/>
      <protection/>
    </xf>
    <xf numFmtId="0" fontId="22" fillId="0" borderId="1" xfId="27" applyFont="1" applyFill="1" applyBorder="1" applyAlignment="1">
      <alignment horizontal="center"/>
      <protection/>
    </xf>
    <xf numFmtId="186" fontId="25" fillId="0" borderId="0" xfId="18" applyNumberFormat="1" applyFont="1" applyAlignment="1">
      <alignment/>
    </xf>
    <xf numFmtId="186" fontId="25" fillId="0" borderId="0" xfId="18" applyNumberFormat="1" applyFont="1" applyBorder="1" applyAlignment="1">
      <alignment horizontal="center"/>
    </xf>
    <xf numFmtId="186" fontId="25" fillId="0" borderId="0" xfId="18" applyNumberFormat="1" applyFont="1" applyFill="1" applyAlignment="1">
      <alignment horizontal="center"/>
    </xf>
    <xf numFmtId="0" fontId="25" fillId="0" borderId="1" xfId="29" applyFont="1" applyBorder="1" applyAlignment="1">
      <alignment horizontal="center"/>
      <protection/>
    </xf>
    <xf numFmtId="186" fontId="25" fillId="0" borderId="0" xfId="18" applyNumberFormat="1" applyFont="1" applyAlignment="1">
      <alignment horizontal="center"/>
    </xf>
    <xf numFmtId="186" fontId="31" fillId="0" borderId="0" xfId="18" applyNumberFormat="1" applyFont="1" applyBorder="1" applyAlignment="1">
      <alignment horizontal="center"/>
    </xf>
    <xf numFmtId="1" fontId="25" fillId="0" borderId="0" xfId="27" applyNumberFormat="1" applyFont="1" applyFill="1" applyBorder="1" applyAlignment="1" quotePrefix="1">
      <alignment horizontal="center" wrapText="1"/>
      <protection/>
    </xf>
    <xf numFmtId="3" fontId="25" fillId="0" borderId="1" xfId="27" applyNumberFormat="1" applyFont="1" applyFill="1" applyBorder="1" applyAlignment="1">
      <alignment horizontal="center" wrapText="1"/>
      <protection/>
    </xf>
    <xf numFmtId="0" fontId="25" fillId="0" borderId="0" xfId="29" applyFont="1" applyBorder="1" applyAlignment="1">
      <alignment horizontal="center"/>
      <protection/>
    </xf>
    <xf numFmtId="0" fontId="59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distributed"/>
    </xf>
    <xf numFmtId="0" fontId="25" fillId="0" borderId="14" xfId="0" applyFont="1" applyFill="1" applyBorder="1" applyAlignment="1">
      <alignment horizontal="center" vertical="distributed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vertical="justify" wrapText="1"/>
    </xf>
    <xf numFmtId="0" fontId="3" fillId="0" borderId="0" xfId="0" applyFont="1" applyFill="1" applyAlignment="1">
      <alignment horizontal="center"/>
    </xf>
    <xf numFmtId="192" fontId="3" fillId="0" borderId="1" xfId="0" applyNumberFormat="1" applyFont="1" applyFill="1" applyBorder="1" applyAlignment="1" quotePrefix="1">
      <alignment horizontal="center"/>
    </xf>
    <xf numFmtId="192" fontId="31" fillId="0" borderId="1" xfId="0" applyNumberFormat="1" applyFont="1" applyFill="1" applyBorder="1" applyAlignment="1" quotePrefix="1">
      <alignment horizontal="center"/>
    </xf>
    <xf numFmtId="0" fontId="31" fillId="0" borderId="7" xfId="0" applyFont="1" applyFill="1" applyBorder="1" applyAlignment="1">
      <alignment horizontal="center" wrapText="1"/>
    </xf>
    <xf numFmtId="0" fontId="31" fillId="0" borderId="9" xfId="0" applyFont="1" applyFill="1" applyBorder="1" applyAlignment="1">
      <alignment horizontal="center" wrapText="1"/>
    </xf>
    <xf numFmtId="0" fontId="31" fillId="0" borderId="24" xfId="0" applyFont="1" applyFill="1" applyBorder="1" applyAlignment="1">
      <alignment horizontal="center" wrapText="1"/>
    </xf>
    <xf numFmtId="0" fontId="31" fillId="0" borderId="25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92" fontId="29" fillId="0" borderId="0" xfId="37" applyNumberFormat="1" applyFont="1" applyBorder="1" applyAlignment="1">
      <alignment horizontal="center"/>
      <protection/>
    </xf>
    <xf numFmtId="192" fontId="14" fillId="0" borderId="0" xfId="37" applyNumberFormat="1" applyFont="1" applyBorder="1" applyAlignment="1">
      <alignment horizontal="center"/>
      <protection/>
    </xf>
    <xf numFmtId="0" fontId="25" fillId="0" borderId="7" xfId="0" applyFont="1" applyBorder="1" applyAlignment="1">
      <alignment horizontal="center" vertical="distributed" wrapText="1"/>
    </xf>
    <xf numFmtId="0" fontId="25" fillId="0" borderId="9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 wrapText="1"/>
    </xf>
    <xf numFmtId="0" fontId="25" fillId="0" borderId="4" xfId="0" applyFont="1" applyBorder="1" applyAlignment="1">
      <alignment horizontal="center" vertical="distributed" wrapText="1"/>
    </xf>
    <xf numFmtId="0" fontId="31" fillId="0" borderId="0" xfId="0" applyFont="1" applyAlignment="1">
      <alignment horizontal="center" vertical="top" wrapText="1"/>
    </xf>
    <xf numFmtId="0" fontId="31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1" fillId="0" borderId="0" xfId="0" applyFont="1" applyAlignment="1">
      <alignment horizontal="center"/>
    </xf>
  </cellXfs>
  <cellStyles count="28">
    <cellStyle name="Normal" xfId="0"/>
    <cellStyle name="Comma" xfId="15"/>
    <cellStyle name="Comma [0]" xfId="16"/>
    <cellStyle name="Comma_Market statistic 2008" xfId="17"/>
    <cellStyle name="Comma_Page16 (new)" xfId="18"/>
    <cellStyle name="Comma_Page4 (as at Nov)" xfId="19"/>
    <cellStyle name="Currency" xfId="20"/>
    <cellStyle name="Currency [0]" xfId="21"/>
    <cellStyle name="Euro" xfId="22"/>
    <cellStyle name="Followed Hyperlink" xfId="23"/>
    <cellStyle name="Hyperlink" xfId="24"/>
    <cellStyle name="Normal_all in one" xfId="25"/>
    <cellStyle name="Normal_Market statistic 2008" xfId="26"/>
    <cellStyle name="Normal_Page1-1" xfId="27"/>
    <cellStyle name="Normal_Page15" xfId="28"/>
    <cellStyle name="Normal_Page16 (new)" xfId="29"/>
    <cellStyle name="Normal_Page1718" xfId="30"/>
    <cellStyle name="Normal_Page4 (as at Nov)" xfId="31"/>
    <cellStyle name="Normal_Sheet1" xfId="32"/>
    <cellStyle name="Normal_Sheet1_1" xfId="33"/>
    <cellStyle name="Percent" xfId="34"/>
    <cellStyle name="一般_CE-0004" xfId="35"/>
    <cellStyle name="一般_CE-0016" xfId="36"/>
    <cellStyle name="一般_Ce-derivatives" xfId="37"/>
    <cellStyle name="千分位[0]_CE-0004" xfId="38"/>
    <cellStyle name="千分位_CE-0004" xfId="39"/>
    <cellStyle name="貨幣 [0]_CE-0004" xfId="40"/>
    <cellStyle name="貨幣_CE-0004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66A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5EFF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2</xdr:col>
      <xdr:colOff>142875</xdr:colOff>
      <xdr:row>0</xdr:row>
      <xdr:rowOff>781050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409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57150</xdr:rowOff>
    </xdr:from>
    <xdr:to>
      <xdr:col>2</xdr:col>
      <xdr:colOff>142875</xdr:colOff>
      <xdr:row>0</xdr:row>
      <xdr:rowOff>781050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409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EMP\Desktop\Participant%20statist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20"/>
      <sheetName val="page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0.25390625" style="11" customWidth="1"/>
    <col min="2" max="2" width="7.875" style="11" customWidth="1"/>
    <col min="3" max="3" width="13.125" style="11" customWidth="1"/>
    <col min="4" max="4" width="13.625" style="11" customWidth="1"/>
    <col min="5" max="5" width="3.50390625" style="11" customWidth="1"/>
    <col min="6" max="6" width="11.75390625" style="11" customWidth="1"/>
    <col min="7" max="7" width="3.00390625" style="11" customWidth="1"/>
    <col min="8" max="8" width="26.875" style="11" customWidth="1"/>
    <col min="9" max="9" width="19.125" style="11" customWidth="1"/>
    <col min="10" max="10" width="14.50390625" style="11" customWidth="1"/>
    <col min="11" max="11" width="11.50390625" style="11" customWidth="1"/>
    <col min="12" max="12" width="3.125" style="11" customWidth="1"/>
    <col min="13" max="13" width="10.125" style="11" customWidth="1"/>
    <col min="14" max="16384" width="9.00390625" style="11" customWidth="1"/>
  </cols>
  <sheetData>
    <row r="1" ht="61.5" customHeight="1"/>
    <row r="2" spans="2:14" ht="36.75" customHeight="1">
      <c r="B2" s="12"/>
      <c r="C2" s="13"/>
      <c r="D2" s="515" t="s">
        <v>212</v>
      </c>
      <c r="E2" s="14"/>
      <c r="F2" s="14"/>
      <c r="G2" s="14"/>
      <c r="H2" s="14"/>
      <c r="I2" s="15"/>
      <c r="J2" s="15"/>
      <c r="K2" s="15"/>
      <c r="L2" s="15"/>
      <c r="M2" s="15"/>
      <c r="N2" s="15"/>
    </row>
    <row r="3" spans="2:14" ht="7.5" customHeight="1">
      <c r="B3" s="16"/>
      <c r="C3" s="13"/>
      <c r="D3" s="515"/>
      <c r="E3" s="14"/>
      <c r="F3" s="14"/>
      <c r="G3" s="14"/>
      <c r="H3" s="14"/>
      <c r="I3" s="15"/>
      <c r="J3" s="15"/>
      <c r="K3" s="15"/>
      <c r="L3" s="15"/>
      <c r="M3" s="15"/>
      <c r="N3" s="15"/>
    </row>
    <row r="4" spans="2:14" ht="20.25" customHeight="1">
      <c r="B4" s="16"/>
      <c r="C4" s="13"/>
      <c r="D4" s="515"/>
      <c r="E4" s="14"/>
      <c r="F4" s="14"/>
      <c r="G4" s="14"/>
      <c r="H4" s="14"/>
      <c r="I4" s="131" t="s">
        <v>39</v>
      </c>
      <c r="J4" s="15"/>
      <c r="K4" s="15"/>
      <c r="L4" s="15"/>
      <c r="M4" s="15"/>
      <c r="N4" s="15"/>
    </row>
    <row r="5" spans="2:14" ht="14.25" customHeight="1">
      <c r="B5" s="16"/>
      <c r="C5" s="15"/>
      <c r="D5" s="15"/>
      <c r="E5" s="15"/>
      <c r="F5" s="15"/>
      <c r="G5" s="15"/>
      <c r="H5" s="15"/>
      <c r="I5" s="130"/>
      <c r="J5" s="15"/>
      <c r="K5" s="15"/>
      <c r="L5" s="15"/>
      <c r="M5" s="15"/>
      <c r="N5" s="15"/>
    </row>
    <row r="6" spans="2:14" ht="20.25" customHeight="1">
      <c r="B6" s="516" t="s">
        <v>0</v>
      </c>
      <c r="C6" s="517" t="s">
        <v>179</v>
      </c>
      <c r="D6" s="15"/>
      <c r="E6" s="15"/>
      <c r="F6" s="15"/>
      <c r="G6" s="15"/>
      <c r="H6" s="15"/>
      <c r="I6" s="519" t="s">
        <v>142</v>
      </c>
      <c r="J6" s="15"/>
      <c r="K6" s="15"/>
      <c r="L6" s="15"/>
      <c r="M6" s="15"/>
      <c r="N6" s="15"/>
    </row>
    <row r="7" spans="2:14" ht="21.75" customHeight="1">
      <c r="B7" s="16"/>
      <c r="C7" s="517"/>
      <c r="D7" s="15"/>
      <c r="E7" s="15"/>
      <c r="F7" s="15"/>
      <c r="G7" s="15"/>
      <c r="H7" s="15"/>
      <c r="I7" s="520"/>
      <c r="J7" s="15"/>
      <c r="K7" s="15"/>
      <c r="L7" s="15"/>
      <c r="M7" s="15"/>
      <c r="N7" s="15"/>
    </row>
    <row r="8" spans="2:14" ht="23.25">
      <c r="B8" s="516" t="s">
        <v>1</v>
      </c>
      <c r="C8" s="517" t="s">
        <v>2</v>
      </c>
      <c r="D8" s="17"/>
      <c r="E8" s="18"/>
      <c r="F8" s="18"/>
      <c r="G8" s="18"/>
      <c r="H8" s="19"/>
      <c r="I8" s="519" t="s">
        <v>372</v>
      </c>
      <c r="J8" s="18"/>
      <c r="K8" s="20"/>
      <c r="L8" s="15"/>
      <c r="M8" s="15"/>
      <c r="N8" s="15"/>
    </row>
    <row r="9" spans="2:14" ht="21.75" customHeight="1">
      <c r="B9" s="516"/>
      <c r="C9" s="518"/>
      <c r="D9" s="17"/>
      <c r="E9" s="18"/>
      <c r="F9" s="18"/>
      <c r="G9" s="18"/>
      <c r="H9" s="19"/>
      <c r="I9" s="450"/>
      <c r="J9" s="18"/>
      <c r="K9" s="20"/>
      <c r="L9" s="15"/>
      <c r="M9" s="15"/>
      <c r="N9" s="15"/>
    </row>
    <row r="10" spans="2:14" ht="23.25">
      <c r="B10" s="516" t="s">
        <v>3</v>
      </c>
      <c r="C10" s="517" t="s">
        <v>4</v>
      </c>
      <c r="D10" s="21"/>
      <c r="E10" s="18"/>
      <c r="F10" s="22"/>
      <c r="G10" s="18"/>
      <c r="H10" s="19"/>
      <c r="I10" s="519" t="s">
        <v>373</v>
      </c>
      <c r="J10" s="12"/>
      <c r="K10" s="23"/>
      <c r="L10" s="24"/>
      <c r="M10" s="25"/>
      <c r="N10" s="15"/>
    </row>
    <row r="11" spans="2:14" ht="21" customHeight="1">
      <c r="B11" s="516"/>
      <c r="C11" s="518"/>
      <c r="D11" s="26"/>
      <c r="E11" s="27"/>
      <c r="F11" s="22"/>
      <c r="G11" s="18"/>
      <c r="H11" s="18"/>
      <c r="I11" s="450"/>
      <c r="J11" s="28"/>
      <c r="K11" s="23"/>
      <c r="L11" s="24"/>
      <c r="M11" s="24"/>
      <c r="N11" s="15"/>
    </row>
    <row r="12" spans="2:14" ht="23.25">
      <c r="B12" s="516" t="s">
        <v>5</v>
      </c>
      <c r="C12" s="517" t="s">
        <v>6</v>
      </c>
      <c r="D12" s="29"/>
      <c r="E12" s="18"/>
      <c r="F12" s="30"/>
      <c r="G12" s="18"/>
      <c r="H12" s="18"/>
      <c r="I12" s="519" t="s">
        <v>374</v>
      </c>
      <c r="J12" s="31"/>
      <c r="K12" s="32"/>
      <c r="L12" s="24"/>
      <c r="M12" s="24"/>
      <c r="N12" s="15"/>
    </row>
    <row r="13" spans="1:14" s="34" customFormat="1" ht="21" customHeight="1">
      <c r="A13" s="446"/>
      <c r="B13" s="447"/>
      <c r="C13" s="448"/>
      <c r="D13" s="449"/>
      <c r="E13" s="450"/>
      <c r="F13" s="451"/>
      <c r="G13" s="451"/>
      <c r="H13" s="450"/>
      <c r="I13" s="481"/>
      <c r="J13" s="18"/>
      <c r="K13" s="25"/>
      <c r="L13" s="24"/>
      <c r="M13" s="24"/>
      <c r="N13" s="33"/>
    </row>
    <row r="14" spans="2:14" ht="23.25">
      <c r="B14" s="623" t="s">
        <v>314</v>
      </c>
      <c r="C14" s="517" t="s">
        <v>312</v>
      </c>
      <c r="D14" s="624"/>
      <c r="E14" s="24"/>
      <c r="F14" s="709"/>
      <c r="G14" s="709"/>
      <c r="H14" s="24"/>
      <c r="I14" s="130" t="s">
        <v>375</v>
      </c>
      <c r="J14" s="38"/>
      <c r="K14" s="24"/>
      <c r="L14" s="24"/>
      <c r="M14" s="24"/>
      <c r="N14" s="15"/>
    </row>
    <row r="15" spans="2:14" ht="16.5">
      <c r="B15" s="24"/>
      <c r="C15" s="710"/>
      <c r="D15" s="710"/>
      <c r="E15" s="710"/>
      <c r="F15" s="710"/>
      <c r="G15" s="710"/>
      <c r="H15" s="710"/>
      <c r="I15" s="24"/>
      <c r="J15" s="38"/>
      <c r="K15" s="41"/>
      <c r="L15" s="24"/>
      <c r="M15" s="39"/>
      <c r="N15" s="15"/>
    </row>
    <row r="16" spans="2:14" ht="23.25">
      <c r="B16" s="623" t="s">
        <v>315</v>
      </c>
      <c r="C16" s="517" t="s">
        <v>313</v>
      </c>
      <c r="D16" s="624"/>
      <c r="E16" s="24"/>
      <c r="F16" s="709"/>
      <c r="G16" s="709"/>
      <c r="H16" s="24"/>
      <c r="I16" s="627">
        <v>21</v>
      </c>
      <c r="J16" s="38"/>
      <c r="K16" s="23"/>
      <c r="L16" s="24"/>
      <c r="M16" s="25"/>
      <c r="N16" s="15"/>
    </row>
    <row r="17" spans="2:14" ht="16.5">
      <c r="B17" s="24"/>
      <c r="C17" s="24"/>
      <c r="D17" s="37"/>
      <c r="E17" s="24"/>
      <c r="F17" s="24"/>
      <c r="G17" s="24"/>
      <c r="H17" s="24"/>
      <c r="I17" s="24"/>
      <c r="J17" s="38"/>
      <c r="K17" s="24"/>
      <c r="L17" s="24"/>
      <c r="M17" s="24"/>
      <c r="N17" s="15"/>
    </row>
    <row r="18" spans="2:14" ht="16.5">
      <c r="B18" s="24"/>
      <c r="C18" s="24"/>
      <c r="D18" s="38"/>
      <c r="E18" s="24"/>
      <c r="F18" s="41"/>
      <c r="G18" s="24"/>
      <c r="H18" s="39"/>
      <c r="I18" s="24"/>
      <c r="J18" s="38"/>
      <c r="K18" s="41"/>
      <c r="L18" s="24"/>
      <c r="M18" s="39"/>
      <c r="N18" s="15"/>
    </row>
    <row r="19" spans="2:14" ht="16.5">
      <c r="B19" s="24"/>
      <c r="C19" s="24"/>
      <c r="D19" s="37"/>
      <c r="E19" s="24"/>
      <c r="F19" s="23"/>
      <c r="G19" s="24"/>
      <c r="H19" s="25"/>
      <c r="I19" s="24"/>
      <c r="J19" s="38"/>
      <c r="K19" s="23"/>
      <c r="L19" s="24"/>
      <c r="M19" s="25"/>
      <c r="N19" s="15"/>
    </row>
    <row r="20" spans="2:14" ht="16.5">
      <c r="B20" s="24"/>
      <c r="C20" s="36"/>
      <c r="D20" s="37"/>
      <c r="E20" s="24"/>
      <c r="F20" s="24"/>
      <c r="G20" s="24"/>
      <c r="H20" s="24"/>
      <c r="I20" s="24"/>
      <c r="J20" s="38"/>
      <c r="K20" s="36"/>
      <c r="L20" s="36"/>
      <c r="M20" s="24"/>
      <c r="N20" s="15"/>
    </row>
    <row r="21" spans="2:14" ht="16.5">
      <c r="B21" s="24"/>
      <c r="C21" s="36"/>
      <c r="D21" s="42"/>
      <c r="E21" s="24"/>
      <c r="F21" s="43"/>
      <c r="G21" s="43"/>
      <c r="H21" s="39"/>
      <c r="I21" s="24"/>
      <c r="J21" s="38"/>
      <c r="K21" s="40"/>
      <c r="L21" s="36"/>
      <c r="M21" s="39"/>
      <c r="N21" s="15"/>
    </row>
    <row r="22" spans="2:14" ht="16.5">
      <c r="B22" s="24"/>
      <c r="C22" s="24"/>
      <c r="D22" s="37"/>
      <c r="E22" s="24"/>
      <c r="F22" s="23"/>
      <c r="G22" s="24"/>
      <c r="H22" s="25"/>
      <c r="I22" s="24"/>
      <c r="J22" s="38"/>
      <c r="K22" s="23"/>
      <c r="L22" s="24"/>
      <c r="M22" s="25"/>
      <c r="N22" s="15"/>
    </row>
    <row r="23" spans="2:14" ht="16.5">
      <c r="B23" s="24"/>
      <c r="C23" s="36"/>
      <c r="D23" s="44"/>
      <c r="E23" s="24"/>
      <c r="F23" s="709"/>
      <c r="G23" s="709"/>
      <c r="H23" s="24"/>
      <c r="I23" s="24"/>
      <c r="J23" s="38"/>
      <c r="K23" s="45"/>
      <c r="L23" s="45"/>
      <c r="M23" s="24"/>
      <c r="N23" s="15"/>
    </row>
    <row r="24" spans="2:14" ht="16.5">
      <c r="B24" s="24"/>
      <c r="C24" s="24"/>
      <c r="D24" s="38"/>
      <c r="E24" s="24"/>
      <c r="F24" s="35"/>
      <c r="G24" s="35"/>
      <c r="H24" s="39"/>
      <c r="I24" s="24"/>
      <c r="J24" s="38"/>
      <c r="K24" s="24"/>
      <c r="L24" s="24"/>
      <c r="M24" s="39"/>
      <c r="N24" s="15"/>
    </row>
    <row r="25" spans="2:14" ht="15.7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2:14" ht="15.7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5.7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2:14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</sheetData>
  <mergeCells count="4">
    <mergeCell ref="F23:G23"/>
    <mergeCell ref="F14:G14"/>
    <mergeCell ref="C15:H15"/>
    <mergeCell ref="F16:G16"/>
  </mergeCells>
  <printOptions horizontalCentered="1"/>
  <pageMargins left="0.03937007874015748" right="0.1968503937007874" top="0.11811023622047245" bottom="0.31496062992125984" header="0.5118110236220472" footer="0.5118110236220472"/>
  <pageSetup horizontalDpi="600" verticalDpi="600" orientation="landscape" paperSize="9" scale="12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8"/>
  <sheetViews>
    <sheetView workbookViewId="0" topLeftCell="A1">
      <selection activeCell="A1" sqref="A1"/>
    </sheetView>
  </sheetViews>
  <sheetFormatPr defaultColWidth="9.00390625" defaultRowHeight="16.5"/>
  <cols>
    <col min="1" max="1" width="10.25390625" style="231" customWidth="1"/>
    <col min="2" max="2" width="2.50390625" style="231" customWidth="1"/>
    <col min="3" max="3" width="73.00390625" style="231" customWidth="1"/>
    <col min="4" max="4" width="17.25390625" style="231" customWidth="1"/>
    <col min="5" max="5" width="10.75390625" style="231" customWidth="1"/>
    <col min="6" max="6" width="6.75390625" style="231" customWidth="1"/>
    <col min="7" max="16384" width="9.00390625" style="231" customWidth="1"/>
  </cols>
  <sheetData>
    <row r="1" spans="1:2" ht="18.75">
      <c r="A1" s="236" t="s">
        <v>248</v>
      </c>
      <c r="B1" s="236"/>
    </row>
    <row r="2" spans="1:2" ht="18.75">
      <c r="A2" s="253"/>
      <c r="B2" s="236"/>
    </row>
    <row r="3" spans="1:2" ht="18.75">
      <c r="A3" s="236"/>
      <c r="B3" s="236"/>
    </row>
    <row r="4" spans="1:4" ht="15.75">
      <c r="A4" s="252" t="s">
        <v>174</v>
      </c>
      <c r="B4" s="252"/>
      <c r="C4" s="239"/>
      <c r="D4" s="239"/>
    </row>
    <row r="5" spans="1:5" s="176" customFormat="1" ht="27" customHeight="1">
      <c r="A5" s="254" t="s">
        <v>13</v>
      </c>
      <c r="B5" s="255"/>
      <c r="C5" s="309" t="s">
        <v>16</v>
      </c>
      <c r="D5" s="706" t="s">
        <v>15</v>
      </c>
      <c r="E5" s="707"/>
    </row>
    <row r="6" spans="1:6" s="175" customFormat="1" ht="22.5" customHeight="1">
      <c r="A6" s="257">
        <v>1</v>
      </c>
      <c r="B6" s="334"/>
      <c r="C6" s="222" t="s">
        <v>220</v>
      </c>
      <c r="D6" s="489">
        <v>31.22862154</v>
      </c>
      <c r="E6" s="392"/>
      <c r="F6" s="260"/>
    </row>
    <row r="7" spans="1:6" s="175" customFormat="1" ht="22.5" customHeight="1">
      <c r="A7" s="257">
        <v>2</v>
      </c>
      <c r="B7" s="334"/>
      <c r="C7" s="222" t="s">
        <v>247</v>
      </c>
      <c r="D7" s="490">
        <v>24.116400000000002</v>
      </c>
      <c r="E7" s="222"/>
      <c r="F7" s="260"/>
    </row>
    <row r="8" spans="1:6" s="175" customFormat="1" ht="22.5" customHeight="1">
      <c r="A8" s="257">
        <v>3</v>
      </c>
      <c r="B8" s="334"/>
      <c r="C8" s="222" t="s">
        <v>223</v>
      </c>
      <c r="D8" s="490">
        <v>20.10859824</v>
      </c>
      <c r="E8" s="222"/>
      <c r="F8" s="260"/>
    </row>
    <row r="9" spans="1:6" s="175" customFormat="1" ht="22.5" customHeight="1">
      <c r="A9" s="257">
        <v>4</v>
      </c>
      <c r="B9" s="334"/>
      <c r="C9" s="222" t="s">
        <v>221</v>
      </c>
      <c r="D9" s="490">
        <v>19.4106</v>
      </c>
      <c r="E9" s="222"/>
      <c r="F9" s="260"/>
    </row>
    <row r="10" spans="1:6" s="175" customFormat="1" ht="22.5" customHeight="1">
      <c r="A10" s="257">
        <v>5</v>
      </c>
      <c r="B10" s="334"/>
      <c r="C10" s="222" t="s">
        <v>222</v>
      </c>
      <c r="D10" s="490">
        <v>18.23085</v>
      </c>
      <c r="E10" s="222"/>
      <c r="F10" s="260"/>
    </row>
    <row r="11" spans="1:6" s="175" customFormat="1" ht="22.5" customHeight="1">
      <c r="A11" s="257">
        <v>6</v>
      </c>
      <c r="B11" s="334"/>
      <c r="C11" s="222" t="s">
        <v>224</v>
      </c>
      <c r="D11" s="490">
        <v>14.49</v>
      </c>
      <c r="E11" s="263"/>
      <c r="F11" s="260"/>
    </row>
    <row r="12" spans="1:32" s="175" customFormat="1" ht="22.5" customHeight="1">
      <c r="A12" s="257">
        <v>7</v>
      </c>
      <c r="B12" s="334"/>
      <c r="C12" s="222" t="s">
        <v>225</v>
      </c>
      <c r="D12" s="490">
        <v>10.5445604</v>
      </c>
      <c r="E12" s="222"/>
      <c r="F12" s="260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</row>
    <row r="13" spans="1:6" s="175" customFormat="1" ht="22.5" customHeight="1">
      <c r="A13" s="257">
        <v>8</v>
      </c>
      <c r="B13" s="334"/>
      <c r="C13" s="222" t="s">
        <v>226</v>
      </c>
      <c r="D13" s="490">
        <v>10.040496368</v>
      </c>
      <c r="E13" s="222"/>
      <c r="F13" s="260"/>
    </row>
    <row r="14" spans="1:6" s="175" customFormat="1" ht="22.5" customHeight="1">
      <c r="A14" s="257">
        <v>9</v>
      </c>
      <c r="B14" s="334"/>
      <c r="C14" s="222" t="s">
        <v>227</v>
      </c>
      <c r="D14" s="490">
        <v>9.8441448</v>
      </c>
      <c r="E14" s="222"/>
      <c r="F14" s="260"/>
    </row>
    <row r="15" spans="1:6" s="175" customFormat="1" ht="22.5" customHeight="1">
      <c r="A15" s="261">
        <v>10</v>
      </c>
      <c r="B15" s="335"/>
      <c r="C15" s="223" t="s">
        <v>228</v>
      </c>
      <c r="D15" s="491">
        <v>8.1305</v>
      </c>
      <c r="E15" s="223"/>
      <c r="F15" s="260"/>
    </row>
    <row r="16" spans="1:6" s="175" customFormat="1" ht="22.5" customHeight="1">
      <c r="A16" s="492"/>
      <c r="B16" s="534"/>
      <c r="C16" s="259"/>
      <c r="D16" s="535"/>
      <c r="E16" s="259"/>
      <c r="F16" s="260"/>
    </row>
    <row r="17" spans="2:29" s="175" customFormat="1" ht="15.75">
      <c r="B17" s="240"/>
      <c r="C17" s="240"/>
      <c r="D17" s="232"/>
      <c r="E17" s="232"/>
      <c r="F17" s="232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</row>
    <row r="18" spans="5:6" s="175" customFormat="1" ht="15">
      <c r="E18" s="176"/>
      <c r="F18" s="176"/>
    </row>
  </sheetData>
  <mergeCells count="1">
    <mergeCell ref="D5:E5"/>
  </mergeCells>
  <printOptions/>
  <pageMargins left="1.14173228346457" right="0" top="0.590551181102362" bottom="0.196850393700787" header="0.511811023622047" footer="0.1"/>
  <pageSetup firstPageNumber="11" useFirstPageNumber="1" horizontalDpi="300" verticalDpi="300" orientation="landscape" paperSize="9" r:id="rId1"/>
  <headerFooter alignWithMargins="0">
    <oddFooter>&amp;R&amp;"Times New Roman,Regular"&amp;10page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9.00390625" defaultRowHeight="16.5"/>
  <cols>
    <col min="1" max="1" width="8.875" style="231" customWidth="1"/>
    <col min="2" max="2" width="3.00390625" style="231" customWidth="1"/>
    <col min="3" max="3" width="60.625" style="231" customWidth="1"/>
    <col min="4" max="4" width="17.00390625" style="231" customWidth="1"/>
    <col min="5" max="5" width="16.00390625" style="231" customWidth="1"/>
    <col min="6" max="6" width="9.625" style="231" customWidth="1"/>
    <col min="7" max="16384" width="9.00390625" style="231" customWidth="1"/>
  </cols>
  <sheetData>
    <row r="1" spans="1:2" ht="19.5" customHeight="1">
      <c r="A1" s="236" t="s">
        <v>361</v>
      </c>
      <c r="B1" s="236"/>
    </row>
    <row r="2" spans="1:2" ht="19.5">
      <c r="A2" s="253" t="s">
        <v>371</v>
      </c>
      <c r="B2" s="540"/>
    </row>
    <row r="3" spans="1:2" ht="18.75">
      <c r="A3" s="236"/>
      <c r="B3" s="236"/>
    </row>
    <row r="4" spans="1:5" ht="15.75">
      <c r="A4" s="506" t="s">
        <v>362</v>
      </c>
      <c r="B4" s="506"/>
      <c r="C4" s="240"/>
      <c r="D4" s="240"/>
      <c r="E4" s="240"/>
    </row>
    <row r="5" spans="1:6" s="176" customFormat="1" ht="27.75" customHeight="1">
      <c r="A5" s="254" t="s">
        <v>13</v>
      </c>
      <c r="B5" s="625"/>
      <c r="C5" s="689" t="s">
        <v>16</v>
      </c>
      <c r="D5" s="626" t="s">
        <v>363</v>
      </c>
      <c r="E5" s="725" t="s">
        <v>15</v>
      </c>
      <c r="F5" s="707"/>
    </row>
    <row r="6" spans="1:6" s="175" customFormat="1" ht="22.5" customHeight="1">
      <c r="A6" s="257">
        <v>1</v>
      </c>
      <c r="B6" s="258"/>
      <c r="C6" s="222" t="s">
        <v>377</v>
      </c>
      <c r="D6" s="690" t="s">
        <v>364</v>
      </c>
      <c r="E6" s="691">
        <v>124.9479255</v>
      </c>
      <c r="F6" s="222"/>
    </row>
    <row r="7" spans="1:6" s="175" customFormat="1" ht="22.5" customHeight="1">
      <c r="A7" s="257">
        <v>2</v>
      </c>
      <c r="B7" s="492"/>
      <c r="C7" s="222" t="s">
        <v>376</v>
      </c>
      <c r="D7" s="690" t="s">
        <v>364</v>
      </c>
      <c r="E7" s="691">
        <v>86.74144009999999</v>
      </c>
      <c r="F7" s="222"/>
    </row>
    <row r="8" spans="1:6" s="175" customFormat="1" ht="22.5" customHeight="1">
      <c r="A8" s="257">
        <v>3</v>
      </c>
      <c r="B8" s="492"/>
      <c r="C8" s="222" t="s">
        <v>378</v>
      </c>
      <c r="D8" s="690" t="s">
        <v>365</v>
      </c>
      <c r="E8" s="691">
        <v>71.5782599</v>
      </c>
      <c r="F8" s="222"/>
    </row>
    <row r="9" spans="1:6" s="175" customFormat="1" ht="22.5" customHeight="1">
      <c r="A9" s="257">
        <v>4</v>
      </c>
      <c r="B9" s="492"/>
      <c r="C9" s="222" t="s">
        <v>366</v>
      </c>
      <c r="D9" s="690" t="s">
        <v>367</v>
      </c>
      <c r="E9" s="691">
        <v>43.607699091</v>
      </c>
      <c r="F9" s="222"/>
    </row>
    <row r="10" spans="1:6" s="175" customFormat="1" ht="22.5" customHeight="1">
      <c r="A10" s="257">
        <v>5</v>
      </c>
      <c r="B10" s="492"/>
      <c r="C10" s="222" t="s">
        <v>379</v>
      </c>
      <c r="D10" s="690">
        <v>2007</v>
      </c>
      <c r="E10" s="691">
        <v>32.923238</v>
      </c>
      <c r="F10" s="222"/>
    </row>
    <row r="11" spans="1:6" s="175" customFormat="1" ht="22.5" customHeight="1">
      <c r="A11" s="257">
        <v>6</v>
      </c>
      <c r="B11" s="492"/>
      <c r="C11" s="222" t="s">
        <v>368</v>
      </c>
      <c r="D11" s="690" t="s">
        <v>369</v>
      </c>
      <c r="E11" s="691">
        <v>32.66505456</v>
      </c>
      <c r="F11" s="263"/>
    </row>
    <row r="12" spans="1:6" s="175" customFormat="1" ht="22.5" customHeight="1">
      <c r="A12" s="257">
        <v>7</v>
      </c>
      <c r="B12" s="492"/>
      <c r="C12" s="222" t="s">
        <v>220</v>
      </c>
      <c r="D12" s="690">
        <v>2009</v>
      </c>
      <c r="E12" s="691">
        <v>31.23</v>
      </c>
      <c r="F12" s="263"/>
    </row>
    <row r="13" spans="1:6" s="175" customFormat="1" ht="22.5" customHeight="1">
      <c r="A13" s="257">
        <v>8</v>
      </c>
      <c r="B13" s="492"/>
      <c r="C13" s="222" t="s">
        <v>380</v>
      </c>
      <c r="D13" s="690" t="s">
        <v>370</v>
      </c>
      <c r="E13" s="691">
        <v>26.713818249999996</v>
      </c>
      <c r="F13" s="222"/>
    </row>
    <row r="14" spans="1:6" s="175" customFormat="1" ht="22.5" customHeight="1">
      <c r="A14" s="257">
        <v>9</v>
      </c>
      <c r="B14" s="492"/>
      <c r="C14" s="222" t="s">
        <v>381</v>
      </c>
      <c r="D14" s="690" t="s">
        <v>367</v>
      </c>
      <c r="E14" s="691">
        <v>26.680975919999998</v>
      </c>
      <c r="F14" s="222"/>
    </row>
    <row r="15" spans="1:6" s="175" customFormat="1" ht="22.5" customHeight="1">
      <c r="A15" s="261">
        <v>10</v>
      </c>
      <c r="B15" s="264"/>
      <c r="C15" s="223" t="s">
        <v>382</v>
      </c>
      <c r="D15" s="692" t="s">
        <v>365</v>
      </c>
      <c r="E15" s="693">
        <v>25.489368751</v>
      </c>
      <c r="F15" s="223"/>
    </row>
    <row r="16" s="175" customFormat="1" ht="22.5" customHeight="1">
      <c r="B16" s="240"/>
    </row>
    <row r="17" spans="1:6" s="175" customFormat="1" ht="15.75">
      <c r="A17" s="240"/>
      <c r="C17" s="240"/>
      <c r="D17" s="232"/>
      <c r="E17" s="232"/>
      <c r="F17" s="232"/>
    </row>
    <row r="18" s="175" customFormat="1" ht="15.75">
      <c r="C18" s="231"/>
    </row>
    <row r="19" s="175" customFormat="1" ht="15.75">
      <c r="C19" s="231"/>
    </row>
    <row r="20" s="175" customFormat="1" ht="15.75">
      <c r="C20" s="231"/>
    </row>
    <row r="21" spans="2:3" s="175" customFormat="1" ht="15.75">
      <c r="B21" s="231"/>
      <c r="C21" s="231"/>
    </row>
  </sheetData>
  <mergeCells count="1">
    <mergeCell ref="E5:F5"/>
  </mergeCells>
  <printOptions/>
  <pageMargins left="0.551181102362205" right="0" top="0.590551181102362" bottom="0.196850393700787" header="0.511811023622047" footer="0.1"/>
  <pageSetup firstPageNumber="12" useFirstPageNumber="1" horizontalDpi="300" verticalDpi="300" orientation="landscape" paperSize="9" r:id="rId1"/>
  <headerFooter alignWithMargins="0">
    <oddFooter>&amp;R&amp;"Times New Roman,Regular"&amp;10page 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"/>
    </sheetView>
  </sheetViews>
  <sheetFormatPr defaultColWidth="9.00390625" defaultRowHeight="16.5"/>
  <cols>
    <col min="1" max="1" width="26.125" style="8" customWidth="1"/>
    <col min="2" max="2" width="37.875" style="8" customWidth="1"/>
    <col min="3" max="3" width="56.875" style="8" customWidth="1"/>
    <col min="4" max="4" width="8.875" style="8" customWidth="1"/>
    <col min="5" max="5" width="11.125" style="8" customWidth="1"/>
    <col min="6" max="16384" width="9.00390625" style="8" customWidth="1"/>
  </cols>
  <sheetData>
    <row r="1" ht="22.5">
      <c r="A1" s="122" t="s">
        <v>18</v>
      </c>
    </row>
    <row r="2" ht="25.5">
      <c r="A2" s="123"/>
    </row>
    <row r="3" ht="2.25" customHeight="1">
      <c r="A3" s="10"/>
    </row>
    <row r="4" s="97" customFormat="1" ht="19.5">
      <c r="A4" s="151" t="s">
        <v>74</v>
      </c>
    </row>
    <row r="5" s="97" customFormat="1" ht="19.5">
      <c r="A5" s="47"/>
    </row>
    <row r="6" s="97" customFormat="1" ht="18.75"/>
    <row r="7" spans="1:3" s="124" customFormat="1" ht="19.5" customHeight="1">
      <c r="A7" s="9" t="s">
        <v>36</v>
      </c>
      <c r="B7" s="97"/>
      <c r="C7" s="97"/>
    </row>
    <row r="8" spans="1:3" s="124" customFormat="1" ht="18.75">
      <c r="A8" s="9"/>
      <c r="B8" s="97"/>
      <c r="C8" s="97"/>
    </row>
    <row r="9" spans="1:3" s="124" customFormat="1" ht="13.5" customHeight="1">
      <c r="A9" s="9"/>
      <c r="B9" s="97"/>
      <c r="C9" s="97"/>
    </row>
    <row r="10" spans="1:3" s="124" customFormat="1" ht="54" customHeight="1">
      <c r="A10" s="726" t="s">
        <v>40</v>
      </c>
      <c r="B10" s="727"/>
      <c r="C10" s="727"/>
    </row>
    <row r="11" spans="1:4" s="124" customFormat="1" ht="18.75">
      <c r="A11" s="152"/>
      <c r="B11" s="97"/>
      <c r="C11" s="97"/>
      <c r="D11" s="126"/>
    </row>
    <row r="12" spans="1:4" s="124" customFormat="1" ht="18.75">
      <c r="A12" s="152"/>
      <c r="B12" s="97"/>
      <c r="C12" s="97"/>
      <c r="D12" s="126"/>
    </row>
    <row r="13" spans="1:5" s="124" customFormat="1" ht="15.75" customHeight="1">
      <c r="A13" s="9" t="s">
        <v>37</v>
      </c>
      <c r="B13" s="153"/>
      <c r="C13" s="153"/>
      <c r="D13" s="125"/>
      <c r="E13" s="125"/>
    </row>
    <row r="14" spans="1:5" s="124" customFormat="1" ht="15.75" customHeight="1">
      <c r="A14" s="47"/>
      <c r="B14" s="153"/>
      <c r="C14" s="153"/>
      <c r="D14" s="125"/>
      <c r="E14" s="125"/>
    </row>
    <row r="15" spans="1:5" s="124" customFormat="1" ht="12" customHeight="1">
      <c r="A15" s="152"/>
      <c r="B15" s="154"/>
      <c r="C15" s="97"/>
      <c r="D15" s="127"/>
      <c r="E15" s="127"/>
    </row>
    <row r="16" spans="1:3" s="128" customFormat="1" ht="43.5" customHeight="1">
      <c r="A16" s="728" t="s">
        <v>219</v>
      </c>
      <c r="B16" s="728"/>
      <c r="C16" s="728"/>
    </row>
    <row r="17" spans="1:3" s="124" customFormat="1" ht="18.75">
      <c r="A17" s="152"/>
      <c r="B17" s="97"/>
      <c r="C17" s="97"/>
    </row>
    <row r="18" spans="1:3" s="124" customFormat="1" ht="18.75">
      <c r="A18" s="152"/>
      <c r="B18" s="97"/>
      <c r="C18" s="97"/>
    </row>
    <row r="19" spans="1:3" s="124" customFormat="1" ht="15" customHeight="1">
      <c r="A19" s="9" t="s">
        <v>130</v>
      </c>
      <c r="B19" s="155"/>
      <c r="C19" s="155"/>
    </row>
    <row r="20" spans="1:3" s="124" customFormat="1" ht="15" customHeight="1">
      <c r="A20" s="47"/>
      <c r="B20" s="155"/>
      <c r="C20" s="155"/>
    </row>
    <row r="21" spans="1:3" s="124" customFormat="1" ht="11.25" customHeight="1">
      <c r="A21" s="155"/>
      <c r="B21" s="155"/>
      <c r="C21" s="155"/>
    </row>
    <row r="22" spans="1:3" s="124" customFormat="1" ht="42" customHeight="1">
      <c r="A22" s="728" t="s">
        <v>41</v>
      </c>
      <c r="B22" s="728"/>
      <c r="C22" s="728"/>
    </row>
    <row r="23" spans="1:5" s="94" customFormat="1" ht="10.5" customHeight="1">
      <c r="A23" s="96"/>
      <c r="B23" s="8"/>
      <c r="C23" s="8"/>
      <c r="D23" s="2"/>
      <c r="E23" s="2"/>
    </row>
    <row r="24" spans="1:5" s="94" customFormat="1" ht="15.75">
      <c r="A24" s="96"/>
      <c r="B24" s="8"/>
      <c r="D24" s="2"/>
      <c r="E24" s="2"/>
    </row>
    <row r="25" spans="1:5" s="94" customFormat="1" ht="15.75">
      <c r="A25" s="96"/>
      <c r="B25" s="8"/>
      <c r="C25" s="8"/>
      <c r="D25" s="4"/>
      <c r="E25" s="4"/>
    </row>
    <row r="26" spans="1:5" s="94" customFormat="1" ht="15.75">
      <c r="A26" s="96"/>
      <c r="B26" s="8"/>
      <c r="C26" s="8"/>
      <c r="E26" s="2"/>
    </row>
    <row r="27" spans="1:5" s="94" customFormat="1" ht="15.75">
      <c r="A27" s="96"/>
      <c r="B27" s="8"/>
      <c r="C27" s="8"/>
      <c r="D27" s="4"/>
      <c r="E27" s="4"/>
    </row>
    <row r="28" spans="1:5" s="94" customFormat="1" ht="15.75">
      <c r="A28" s="8"/>
      <c r="B28" s="2"/>
      <c r="C28" s="2"/>
      <c r="D28" s="2"/>
      <c r="E28" s="2"/>
    </row>
    <row r="29" spans="1:5" s="94" customFormat="1" ht="15.75">
      <c r="A29" s="8"/>
      <c r="B29" s="2"/>
      <c r="C29" s="2"/>
      <c r="D29" s="217"/>
      <c r="E29" s="2"/>
    </row>
    <row r="30" spans="1:5" s="94" customFormat="1" ht="15.75">
      <c r="A30" s="8"/>
      <c r="B30" s="2"/>
      <c r="C30" s="2"/>
      <c r="D30" s="4"/>
      <c r="E30" s="4"/>
    </row>
    <row r="31" s="94" customFormat="1" ht="12.75"/>
    <row r="32" s="94" customFormat="1" ht="12.75"/>
    <row r="33" s="94" customFormat="1" ht="12.75"/>
    <row r="34" s="94" customFormat="1" ht="12.75"/>
  </sheetData>
  <mergeCells count="3">
    <mergeCell ref="A10:C10"/>
    <mergeCell ref="A16:C16"/>
    <mergeCell ref="A22:C22"/>
  </mergeCells>
  <printOptions/>
  <pageMargins left="1.14173228346457" right="0" top="0.590551181102362" bottom="0.196850393700787" header="0.511811023622047" footer="0.1"/>
  <pageSetup firstPageNumber="15" useFirstPageNumber="1" horizontalDpi="300" verticalDpi="300" orientation="landscape" paperSize="9" r:id="rId1"/>
  <headerFooter alignWithMargins="0">
    <oddFooter>&amp;R&amp;"Times New Roman,Regular"&amp;10page 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O37"/>
  <sheetViews>
    <sheetView workbookViewId="0" topLeftCell="A1">
      <selection activeCell="A1" sqref="A1"/>
    </sheetView>
  </sheetViews>
  <sheetFormatPr defaultColWidth="9.00390625" defaultRowHeight="16.5"/>
  <cols>
    <col min="1" max="1" width="44.875" style="231" customWidth="1"/>
    <col min="2" max="2" width="3.50390625" style="231" customWidth="1"/>
    <col min="3" max="3" width="12.75390625" style="231" customWidth="1"/>
    <col min="4" max="4" width="1.875" style="231" customWidth="1"/>
    <col min="5" max="5" width="9.125" style="231" customWidth="1"/>
    <col min="6" max="6" width="1.37890625" style="231" customWidth="1"/>
    <col min="7" max="7" width="12.75390625" style="231" customWidth="1"/>
    <col min="8" max="8" width="1.875" style="231" customWidth="1"/>
    <col min="9" max="9" width="9.125" style="231" customWidth="1"/>
    <col min="10" max="10" width="1.4921875" style="231" customWidth="1"/>
    <col min="11" max="11" width="8.75390625" style="231" bestFit="1" customWidth="1"/>
    <col min="12" max="12" width="2.25390625" style="231" customWidth="1"/>
    <col min="13" max="13" width="9.00390625" style="231" customWidth="1"/>
    <col min="14" max="14" width="8.00390625" style="231" customWidth="1"/>
    <col min="15" max="15" width="7.375" style="231" customWidth="1"/>
    <col min="16" max="16384" width="9.00390625" style="231" customWidth="1"/>
  </cols>
  <sheetData>
    <row r="1" ht="20.25">
      <c r="A1" s="250" t="s">
        <v>128</v>
      </c>
    </row>
    <row r="3" ht="19.5" customHeight="1">
      <c r="A3" s="236" t="s">
        <v>19</v>
      </c>
    </row>
    <row r="4" ht="19.5" customHeight="1">
      <c r="A4" s="236"/>
    </row>
    <row r="5" spans="1:9" ht="19.5" customHeight="1">
      <c r="A5" s="236"/>
      <c r="C5" s="729" t="s">
        <v>118</v>
      </c>
      <c r="D5" s="729"/>
      <c r="E5" s="729"/>
      <c r="F5" s="729"/>
      <c r="G5" s="729"/>
      <c r="H5" s="729"/>
      <c r="I5" s="729"/>
    </row>
    <row r="6" spans="1:12" ht="18.75">
      <c r="A6" s="236"/>
      <c r="C6" s="731">
        <v>40178</v>
      </c>
      <c r="D6" s="731"/>
      <c r="E6" s="731"/>
      <c r="F6" s="365"/>
      <c r="G6" s="730">
        <v>39813</v>
      </c>
      <c r="H6" s="730"/>
      <c r="I6" s="730"/>
      <c r="J6" s="239"/>
      <c r="K6" s="239" t="s">
        <v>8</v>
      </c>
      <c r="L6" s="239"/>
    </row>
    <row r="7" spans="1:11" ht="15.75">
      <c r="A7" s="241" t="s">
        <v>241</v>
      </c>
      <c r="B7" s="240"/>
      <c r="C7" s="265">
        <v>524</v>
      </c>
      <c r="D7" s="265"/>
      <c r="E7" s="368">
        <f>C7/1319</f>
        <v>0.39727065959059893</v>
      </c>
      <c r="F7" s="237"/>
      <c r="G7" s="136">
        <v>465</v>
      </c>
      <c r="H7" s="136"/>
      <c r="I7" s="303">
        <v>0.3687549563838224</v>
      </c>
      <c r="K7" s="298">
        <f>(C7-G7)/G7*100</f>
        <v>12.688172043010754</v>
      </c>
    </row>
    <row r="8" spans="1:9" ht="15" customHeight="1">
      <c r="A8" s="267"/>
      <c r="B8" s="240"/>
      <c r="C8" s="237"/>
      <c r="D8" s="237"/>
      <c r="E8" s="237"/>
      <c r="F8" s="237"/>
      <c r="G8" s="237"/>
      <c r="H8" s="237"/>
      <c r="I8" s="237"/>
    </row>
    <row r="9" spans="1:11" ht="18.75">
      <c r="A9" s="241" t="s">
        <v>124</v>
      </c>
      <c r="B9" s="268"/>
      <c r="C9" s="265">
        <v>48</v>
      </c>
      <c r="D9" s="284" t="s">
        <v>72</v>
      </c>
      <c r="E9" s="266">
        <f>C9/73</f>
        <v>0.6575342465753424</v>
      </c>
      <c r="F9" s="237"/>
      <c r="G9" s="136">
        <v>28</v>
      </c>
      <c r="H9" s="284" t="s">
        <v>148</v>
      </c>
      <c r="I9" s="303">
        <v>0.5714285714285714</v>
      </c>
      <c r="J9" s="270"/>
      <c r="K9" s="298">
        <f>(C9-G9)/G9*100</f>
        <v>71.42857142857143</v>
      </c>
    </row>
    <row r="10" spans="1:11" ht="15" customHeight="1">
      <c r="A10" s="267"/>
      <c r="B10" s="268"/>
      <c r="C10" s="265"/>
      <c r="D10" s="265"/>
      <c r="E10" s="265"/>
      <c r="F10" s="237"/>
      <c r="G10" s="136"/>
      <c r="H10" s="136"/>
      <c r="I10" s="136"/>
      <c r="J10" s="270"/>
      <c r="K10" s="270"/>
    </row>
    <row r="11" spans="1:11" ht="15.75">
      <c r="A11" s="241" t="s">
        <v>140</v>
      </c>
      <c r="B11" s="240"/>
      <c r="C11" s="333">
        <v>10443.749848969</v>
      </c>
      <c r="D11" s="272"/>
      <c r="E11" s="266">
        <v>0.58</v>
      </c>
      <c r="F11" s="246"/>
      <c r="G11" s="452">
        <v>6160.908332593</v>
      </c>
      <c r="H11" s="274"/>
      <c r="I11" s="303">
        <v>0.5982188693416646</v>
      </c>
      <c r="K11" s="298">
        <f>(C11-G11)/G11*100</f>
        <v>69.51639734223153</v>
      </c>
    </row>
    <row r="12" spans="1:11" ht="16.5">
      <c r="A12" s="267"/>
      <c r="B12" s="240"/>
      <c r="C12" s="276"/>
      <c r="D12" s="276"/>
      <c r="E12" s="276"/>
      <c r="F12" s="246"/>
      <c r="G12" s="277"/>
      <c r="H12" s="277"/>
      <c r="I12" s="277"/>
      <c r="K12" s="247"/>
    </row>
    <row r="13" spans="1:9" ht="15.75">
      <c r="A13" s="358"/>
      <c r="B13" s="240"/>
      <c r="C13" s="265"/>
      <c r="D13" s="265"/>
      <c r="E13" s="265"/>
      <c r="F13" s="237"/>
      <c r="G13" s="237"/>
      <c r="H13" s="237"/>
      <c r="I13" s="237"/>
    </row>
    <row r="14" spans="1:9" ht="15.75">
      <c r="A14" s="358"/>
      <c r="B14" s="240"/>
      <c r="C14" s="729" t="s">
        <v>126</v>
      </c>
      <c r="D14" s="729"/>
      <c r="E14" s="729"/>
      <c r="F14" s="729"/>
      <c r="G14" s="729"/>
      <c r="H14" s="729"/>
      <c r="I14" s="729"/>
    </row>
    <row r="15" spans="1:12" ht="15.75">
      <c r="A15" s="240"/>
      <c r="B15" s="240"/>
      <c r="C15" s="731">
        <v>40178</v>
      </c>
      <c r="D15" s="731"/>
      <c r="E15" s="731"/>
      <c r="F15" s="365"/>
      <c r="G15" s="730">
        <v>39813</v>
      </c>
      <c r="H15" s="730"/>
      <c r="I15" s="730"/>
      <c r="J15" s="239"/>
      <c r="K15" s="239" t="s">
        <v>8</v>
      </c>
      <c r="L15" s="239"/>
    </row>
    <row r="16" spans="1:9" ht="15.75">
      <c r="A16" s="240"/>
      <c r="B16" s="240"/>
      <c r="C16" s="265"/>
      <c r="D16" s="265"/>
      <c r="E16" s="265"/>
      <c r="F16" s="237"/>
      <c r="G16" s="237"/>
      <c r="H16" s="237"/>
      <c r="I16" s="237"/>
    </row>
    <row r="17" spans="1:41" s="281" customFormat="1" ht="15.75">
      <c r="A17" s="241" t="s">
        <v>53</v>
      </c>
      <c r="B17" s="268"/>
      <c r="C17" s="271">
        <f>8336135.413335/249</f>
        <v>33478.45547524097</v>
      </c>
      <c r="D17" s="272"/>
      <c r="E17" s="266">
        <f>C17/46746.784861996</f>
        <v>0.7161659475421622</v>
      </c>
      <c r="F17" s="278"/>
      <c r="G17" s="533">
        <v>36642.02067461224</v>
      </c>
      <c r="H17" s="274"/>
      <c r="I17" s="303">
        <v>0.71</v>
      </c>
      <c r="J17" s="268"/>
      <c r="K17" s="298">
        <f>(C17-G17)/G17*100</f>
        <v>-8.63370835212475</v>
      </c>
      <c r="L17" s="279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</row>
    <row r="18" spans="1:41" s="281" customFormat="1" ht="15" customHeight="1">
      <c r="A18" s="241"/>
      <c r="B18" s="268"/>
      <c r="C18" s="271"/>
      <c r="D18" s="272"/>
      <c r="E18" s="269"/>
      <c r="F18" s="278"/>
      <c r="G18" s="533"/>
      <c r="H18" s="274"/>
      <c r="I18" s="137"/>
      <c r="J18" s="268"/>
      <c r="K18" s="298"/>
      <c r="L18" s="279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</row>
    <row r="19" spans="1:41" s="281" customFormat="1" ht="15.75">
      <c r="A19" s="241" t="s">
        <v>63</v>
      </c>
      <c r="B19" s="268"/>
      <c r="C19" s="271">
        <f>C21+C23</f>
        <v>345.6588496</v>
      </c>
      <c r="D19" s="336" t="s">
        <v>56</v>
      </c>
      <c r="E19" s="266">
        <f>C19/630.724507409</f>
        <v>0.5480345944062925</v>
      </c>
      <c r="F19" s="278"/>
      <c r="G19" s="533">
        <f>G21+G23</f>
        <v>294.11493822799997</v>
      </c>
      <c r="H19" s="274"/>
      <c r="I19" s="303">
        <v>0.6883947867284167</v>
      </c>
      <c r="J19" s="268"/>
      <c r="K19" s="298">
        <f>(C19-G19)/G19*100</f>
        <v>17.525091273005255</v>
      </c>
      <c r="L19" s="279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</row>
    <row r="20" spans="1:12" s="281" customFormat="1" ht="15" customHeight="1">
      <c r="A20" s="267"/>
      <c r="B20" s="268"/>
      <c r="C20" s="265"/>
      <c r="D20" s="237"/>
      <c r="E20" s="237"/>
      <c r="F20" s="237"/>
      <c r="G20" s="136"/>
      <c r="H20" s="237"/>
      <c r="I20" s="237" t="s">
        <v>101</v>
      </c>
      <c r="J20" s="242"/>
      <c r="K20" s="298"/>
      <c r="L20" s="282"/>
    </row>
    <row r="21" spans="1:41" s="281" customFormat="1" ht="15.75">
      <c r="A21" s="241" t="s">
        <v>64</v>
      </c>
      <c r="B21" s="268"/>
      <c r="C21" s="271">
        <v>201.214343808</v>
      </c>
      <c r="D21" s="336" t="s">
        <v>56</v>
      </c>
      <c r="E21" s="266">
        <f>C21/243.852415008</f>
        <v>0.8251480462122912</v>
      </c>
      <c r="F21" s="278"/>
      <c r="G21" s="533">
        <v>47.655883710000005</v>
      </c>
      <c r="H21" s="274"/>
      <c r="I21" s="303">
        <v>0.7223175370824809</v>
      </c>
      <c r="J21" s="268"/>
      <c r="K21" s="298">
        <f>(C21-G21)/G21*100</f>
        <v>322.22350766265953</v>
      </c>
      <c r="L21" s="279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</row>
    <row r="22" spans="1:12" s="281" customFormat="1" ht="15" customHeight="1">
      <c r="A22" s="267"/>
      <c r="B22" s="268"/>
      <c r="C22" s="272"/>
      <c r="D22" s="284"/>
      <c r="E22" s="265"/>
      <c r="F22" s="237"/>
      <c r="G22" s="274"/>
      <c r="H22" s="305"/>
      <c r="I22" s="136"/>
      <c r="J22" s="238"/>
      <c r="K22" s="298"/>
      <c r="L22" s="285"/>
    </row>
    <row r="23" spans="1:41" s="281" customFormat="1" ht="15.75">
      <c r="A23" s="241" t="s">
        <v>65</v>
      </c>
      <c r="B23" s="268"/>
      <c r="C23" s="271">
        <v>144.444505792</v>
      </c>
      <c r="D23" s="336" t="s">
        <v>56</v>
      </c>
      <c r="E23" s="266">
        <f>C23/386.872092401</f>
        <v>0.37336501812666456</v>
      </c>
      <c r="F23" s="278"/>
      <c r="G23" s="533">
        <v>246.459054518</v>
      </c>
      <c r="H23" s="274"/>
      <c r="I23" s="303">
        <v>0.6821997172496458</v>
      </c>
      <c r="J23" s="268"/>
      <c r="K23" s="298">
        <f>(C23-G23)/G23*100</f>
        <v>-41.39208799835326</v>
      </c>
      <c r="L23" s="279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</row>
    <row r="24" spans="1:12" s="175" customFormat="1" ht="15" customHeight="1">
      <c r="A24" s="241"/>
      <c r="B24" s="176"/>
      <c r="C24" s="265"/>
      <c r="D24" s="283"/>
      <c r="E24" s="273"/>
      <c r="F24" s="237"/>
      <c r="G24" s="136"/>
      <c r="H24" s="304"/>
      <c r="I24" s="275"/>
      <c r="J24" s="231"/>
      <c r="K24" s="247"/>
      <c r="L24" s="176"/>
    </row>
    <row r="25" spans="1:14" s="175" customFormat="1" ht="18.75">
      <c r="A25" s="241" t="s">
        <v>73</v>
      </c>
      <c r="B25" s="176"/>
      <c r="C25" s="271">
        <v>2498.86745512336</v>
      </c>
      <c r="D25" s="336" t="s">
        <v>56</v>
      </c>
      <c r="E25" s="266">
        <f>C25/4329.52412652307</f>
        <v>0.577169079579685</v>
      </c>
      <c r="F25" s="237"/>
      <c r="G25" s="533">
        <v>2153.20860552336</v>
      </c>
      <c r="H25" s="304"/>
      <c r="I25" s="303">
        <v>0.5821371329218124</v>
      </c>
      <c r="J25" s="231"/>
      <c r="K25" s="298">
        <f>(C25-G25)/G25*100</f>
        <v>16.053198408799037</v>
      </c>
      <c r="L25" s="176"/>
      <c r="N25" s="280"/>
    </row>
    <row r="26" spans="1:12" s="175" customFormat="1" ht="12.75" customHeight="1">
      <c r="A26" s="286"/>
      <c r="B26" s="176"/>
      <c r="C26" s="265"/>
      <c r="D26" s="265"/>
      <c r="E26" s="265"/>
      <c r="F26" s="237"/>
      <c r="G26" s="136"/>
      <c r="H26" s="136"/>
      <c r="I26" s="136"/>
      <c r="J26" s="251"/>
      <c r="K26" s="251"/>
      <c r="L26" s="251"/>
    </row>
    <row r="27" s="175" customFormat="1" ht="12.75"/>
    <row r="28" s="175" customFormat="1" ht="12.75">
      <c r="A28" s="175" t="s">
        <v>162</v>
      </c>
    </row>
    <row r="29" s="175" customFormat="1" ht="5.25" customHeight="1"/>
    <row r="30" s="175" customFormat="1" ht="12.75" customHeight="1">
      <c r="A30" s="175" t="s">
        <v>250</v>
      </c>
    </row>
    <row r="31" s="175" customFormat="1" ht="12.75" customHeight="1">
      <c r="A31" s="175" t="s">
        <v>360</v>
      </c>
    </row>
    <row r="32" s="175" customFormat="1" ht="5.25" customHeight="1"/>
    <row r="33" ht="17.25" customHeight="1">
      <c r="A33" s="367" t="s">
        <v>193</v>
      </c>
    </row>
    <row r="34" ht="5.25" customHeight="1">
      <c r="A34" s="367"/>
    </row>
    <row r="35" ht="14.25" customHeight="1">
      <c r="A35" s="175" t="s">
        <v>131</v>
      </c>
    </row>
    <row r="36" ht="6" customHeight="1">
      <c r="A36" s="175"/>
    </row>
    <row r="37" ht="11.25" customHeight="1">
      <c r="A37" s="175" t="s">
        <v>98</v>
      </c>
    </row>
    <row r="38" ht="15" customHeight="1"/>
  </sheetData>
  <mergeCells count="6">
    <mergeCell ref="C5:I5"/>
    <mergeCell ref="G15:I15"/>
    <mergeCell ref="C15:E15"/>
    <mergeCell ref="G6:I6"/>
    <mergeCell ref="C6:E6"/>
    <mergeCell ref="C14:I14"/>
  </mergeCells>
  <printOptions/>
  <pageMargins left="0.748031496062992" right="0" top="0.590551181102362" bottom="0.196850393700787" header="0.511811023622047" footer="0.1"/>
  <pageSetup firstPageNumber="16" useFirstPageNumber="1" horizontalDpi="300" verticalDpi="300" orientation="landscape" paperSize="9" r:id="rId1"/>
  <headerFooter alignWithMargins="0">
    <oddFooter>&amp;R&amp;"Times New Roman,Regular"&amp;10page 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N22"/>
  <sheetViews>
    <sheetView workbookViewId="0" topLeftCell="A1">
      <selection activeCell="A1" sqref="A1"/>
    </sheetView>
  </sheetViews>
  <sheetFormatPr defaultColWidth="9.00390625" defaultRowHeight="16.5"/>
  <cols>
    <col min="1" max="1" width="7.50390625" style="231" customWidth="1"/>
    <col min="2" max="2" width="3.875" style="231" customWidth="1"/>
    <col min="3" max="3" width="14.00390625" style="231" customWidth="1"/>
    <col min="4" max="4" width="7.00390625" style="231" customWidth="1"/>
    <col min="5" max="5" width="14.75390625" style="231" customWidth="1"/>
    <col min="6" max="6" width="6.625" style="231" customWidth="1"/>
    <col min="7" max="7" width="16.00390625" style="231" customWidth="1"/>
    <col min="8" max="8" width="8.625" style="231" customWidth="1"/>
    <col min="9" max="9" width="16.75390625" style="231" customWidth="1"/>
    <col min="10" max="10" width="11.375" style="231" customWidth="1"/>
    <col min="11" max="11" width="29.625" style="231" customWidth="1"/>
    <col min="12" max="12" width="11.00390625" style="231" hidden="1" customWidth="1"/>
    <col min="13" max="13" width="0" style="231" hidden="1" customWidth="1"/>
    <col min="14" max="16384" width="9.00390625" style="231" customWidth="1"/>
  </cols>
  <sheetData>
    <row r="1" spans="1:4" s="537" customFormat="1" ht="20.25">
      <c r="A1" s="250" t="s">
        <v>128</v>
      </c>
      <c r="B1" s="250"/>
      <c r="C1" s="250"/>
      <c r="D1" s="250"/>
    </row>
    <row r="2" spans="1:4" ht="18.75">
      <c r="A2" s="236"/>
      <c r="B2" s="236"/>
      <c r="C2" s="236"/>
      <c r="D2" s="236"/>
    </row>
    <row r="3" spans="1:4" ht="19.5" customHeight="1">
      <c r="A3" s="236" t="s">
        <v>251</v>
      </c>
      <c r="B3" s="236"/>
      <c r="C3" s="236"/>
      <c r="D3" s="236"/>
    </row>
    <row r="4" spans="1:4" ht="19.5">
      <c r="A4" s="540"/>
      <c r="B4" s="540"/>
      <c r="C4" s="236"/>
      <c r="D4" s="236"/>
    </row>
    <row r="5" spans="3:11" ht="15.75">
      <c r="C5" s="239"/>
      <c r="D5" s="239"/>
      <c r="E5" s="239"/>
      <c r="F5" s="239"/>
      <c r="G5" s="239"/>
      <c r="H5" s="239"/>
      <c r="I5" s="239"/>
      <c r="J5" s="239"/>
      <c r="K5" s="239"/>
    </row>
    <row r="6" spans="1:13" s="176" customFormat="1" ht="71.25" customHeight="1">
      <c r="A6" s="732" t="s">
        <v>252</v>
      </c>
      <c r="B6" s="733"/>
      <c r="C6" s="732" t="s">
        <v>253</v>
      </c>
      <c r="D6" s="733"/>
      <c r="E6" s="732" t="s">
        <v>254</v>
      </c>
      <c r="F6" s="733"/>
      <c r="G6" s="732" t="s">
        <v>255</v>
      </c>
      <c r="H6" s="734"/>
      <c r="I6" s="735" t="s">
        <v>256</v>
      </c>
      <c r="J6" s="733"/>
      <c r="K6" s="541" t="s">
        <v>257</v>
      </c>
      <c r="L6" s="542" t="s">
        <v>258</v>
      </c>
      <c r="M6" s="176" t="s">
        <v>259</v>
      </c>
    </row>
    <row r="7" spans="1:12" s="175" customFormat="1" ht="13.5" customHeight="1">
      <c r="A7" s="543"/>
      <c r="B7" s="544"/>
      <c r="C7" s="736" t="s">
        <v>174</v>
      </c>
      <c r="D7" s="737"/>
      <c r="E7" s="736" t="s">
        <v>174</v>
      </c>
      <c r="F7" s="737"/>
      <c r="G7" s="736" t="s">
        <v>174</v>
      </c>
      <c r="H7" s="738"/>
      <c r="I7" s="739" t="s">
        <v>174</v>
      </c>
      <c r="J7" s="737"/>
      <c r="K7" s="545"/>
      <c r="L7" s="546"/>
    </row>
    <row r="8" spans="1:13" s="175" customFormat="1" ht="15.75">
      <c r="A8" s="547">
        <v>1997</v>
      </c>
      <c r="B8" s="548"/>
      <c r="C8" s="549">
        <v>48.622005316</v>
      </c>
      <c r="D8" s="550"/>
      <c r="E8" s="549">
        <v>472.97</v>
      </c>
      <c r="F8" s="551"/>
      <c r="G8" s="549">
        <v>0.830982794</v>
      </c>
      <c r="H8" s="552"/>
      <c r="I8" s="553">
        <f>C8+E8+G8</f>
        <v>522.42298811</v>
      </c>
      <c r="J8" s="554"/>
      <c r="K8" s="555">
        <v>16.31231283949452</v>
      </c>
      <c r="L8" s="556">
        <v>658</v>
      </c>
      <c r="M8" s="175">
        <v>3202.629775743</v>
      </c>
    </row>
    <row r="9" spans="1:13" s="175" customFormat="1" ht="15.75">
      <c r="A9" s="547">
        <v>1998</v>
      </c>
      <c r="B9" s="548"/>
      <c r="C9" s="549">
        <v>33.532661614</v>
      </c>
      <c r="D9" s="550"/>
      <c r="E9" s="549">
        <v>334.966</v>
      </c>
      <c r="F9" s="551"/>
      <c r="G9" s="549">
        <v>4.310155301</v>
      </c>
      <c r="H9" s="552"/>
      <c r="I9" s="553">
        <f>C9+E9+G9</f>
        <v>372.808816915</v>
      </c>
      <c r="J9" s="554"/>
      <c r="K9" s="555">
        <v>14.006350522013133</v>
      </c>
      <c r="L9" s="556">
        <v>680</v>
      </c>
      <c r="M9" s="175">
        <v>2661.712744723</v>
      </c>
    </row>
    <row r="10" spans="1:40" s="175" customFormat="1" ht="15.75">
      <c r="A10" s="547">
        <v>1999</v>
      </c>
      <c r="B10" s="548"/>
      <c r="C10" s="549">
        <v>41.888781847</v>
      </c>
      <c r="D10" s="550"/>
      <c r="E10" s="549">
        <v>958.197</v>
      </c>
      <c r="F10" s="551"/>
      <c r="G10" s="549">
        <v>5.211963092</v>
      </c>
      <c r="H10" s="552"/>
      <c r="I10" s="553">
        <f>C10+E10+G10</f>
        <v>1005.297744939</v>
      </c>
      <c r="J10" s="554"/>
      <c r="K10" s="555">
        <v>21.23226764822524</v>
      </c>
      <c r="L10" s="557">
        <v>708</v>
      </c>
      <c r="M10" s="249">
        <v>4734.763905555</v>
      </c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</row>
    <row r="11" spans="1:13" s="175" customFormat="1" ht="15.75">
      <c r="A11" s="547">
        <v>2000</v>
      </c>
      <c r="B11" s="548"/>
      <c r="C11" s="549">
        <v>86.131267343</v>
      </c>
      <c r="D11" s="550"/>
      <c r="E11" s="549">
        <v>1204.358</v>
      </c>
      <c r="F11" s="551"/>
      <c r="G11" s="549">
        <v>18.16070354</v>
      </c>
      <c r="H11" s="552"/>
      <c r="I11" s="553">
        <f>C11+E11+G11</f>
        <v>1308.649970883</v>
      </c>
      <c r="J11" s="554"/>
      <c r="K11" s="555">
        <v>26.913441361278224</v>
      </c>
      <c r="L11" s="556">
        <v>790</v>
      </c>
      <c r="M11" s="175">
        <v>4862.44012170745</v>
      </c>
    </row>
    <row r="12" spans="1:13" s="175" customFormat="1" ht="15.75">
      <c r="A12" s="547">
        <v>2001</v>
      </c>
      <c r="B12" s="548"/>
      <c r="C12" s="549">
        <v>101.701839928</v>
      </c>
      <c r="D12" s="550"/>
      <c r="E12" s="549">
        <v>909.865</v>
      </c>
      <c r="F12" s="551"/>
      <c r="G12" s="549">
        <v>37.597121288</v>
      </c>
      <c r="H12" s="552"/>
      <c r="I12" s="553">
        <v>1049.17</v>
      </c>
      <c r="J12" s="554"/>
      <c r="K12" s="555">
        <v>26.586127765683347</v>
      </c>
      <c r="L12" s="558">
        <v>867</v>
      </c>
      <c r="M12" s="175">
        <v>3946.306168566</v>
      </c>
    </row>
    <row r="13" spans="1:13" s="175" customFormat="1" ht="15.75">
      <c r="A13" s="547">
        <v>2002</v>
      </c>
      <c r="B13" s="548"/>
      <c r="C13" s="549">
        <v>131.641379163</v>
      </c>
      <c r="D13" s="550"/>
      <c r="E13" s="549">
        <v>807.238</v>
      </c>
      <c r="F13" s="551"/>
      <c r="G13" s="549">
        <v>43.21</v>
      </c>
      <c r="H13" s="552"/>
      <c r="I13" s="553">
        <f>C13+E13+G13</f>
        <v>982.0893791630001</v>
      </c>
      <c r="J13" s="554"/>
      <c r="K13" s="555">
        <v>27.202015441492584</v>
      </c>
      <c r="L13" s="556">
        <v>978</v>
      </c>
      <c r="M13" s="175">
        <v>3611.31914709</v>
      </c>
    </row>
    <row r="14" spans="1:13" s="175" customFormat="1" ht="15.75">
      <c r="A14" s="547">
        <v>2003</v>
      </c>
      <c r="B14" s="548"/>
      <c r="C14" s="549">
        <v>408.179748101</v>
      </c>
      <c r="D14" s="550"/>
      <c r="E14" s="549">
        <v>1197.77</v>
      </c>
      <c r="F14" s="551"/>
      <c r="G14" s="549">
        <v>73.74128754</v>
      </c>
      <c r="H14" s="552"/>
      <c r="I14" s="553">
        <f>C14+E14+G14</f>
        <v>1679.6910356409999</v>
      </c>
      <c r="J14" s="554"/>
      <c r="K14" s="555">
        <v>30.276445389084124</v>
      </c>
      <c r="L14" s="558">
        <v>1037</v>
      </c>
      <c r="M14" s="175">
        <v>5547.847556261</v>
      </c>
    </row>
    <row r="15" spans="1:13" s="175" customFormat="1" ht="15.75">
      <c r="A15" s="547">
        <v>2004</v>
      </c>
      <c r="B15" s="548"/>
      <c r="C15" s="549">
        <v>461.528104714</v>
      </c>
      <c r="D15" s="550"/>
      <c r="E15" s="549">
        <v>1410.084687842</v>
      </c>
      <c r="F15" s="551"/>
      <c r="G15" s="549">
        <v>148.842457683</v>
      </c>
      <c r="H15" s="552"/>
      <c r="I15" s="553">
        <v>2020.45</v>
      </c>
      <c r="J15" s="554"/>
      <c r="K15" s="555">
        <v>30.174545856124134</v>
      </c>
      <c r="L15" s="556">
        <v>1096</v>
      </c>
      <c r="M15" s="175">
        <v>6695.892822622</v>
      </c>
    </row>
    <row r="16" spans="1:13" s="175" customFormat="1" ht="15.75">
      <c r="A16" s="547">
        <v>2005</v>
      </c>
      <c r="B16" s="559"/>
      <c r="C16" s="549">
        <v>1286.915656035</v>
      </c>
      <c r="D16" s="550"/>
      <c r="E16" s="549">
        <v>1710.796979423</v>
      </c>
      <c r="F16" s="551"/>
      <c r="G16" s="549">
        <v>194.376524097</v>
      </c>
      <c r="H16" s="552"/>
      <c r="I16" s="553">
        <v>3192.089159555</v>
      </c>
      <c r="J16" s="554"/>
      <c r="K16" s="555">
        <v>39.023394</v>
      </c>
      <c r="L16" s="556">
        <v>1096</v>
      </c>
      <c r="M16" s="175">
        <v>6695.892822622</v>
      </c>
    </row>
    <row r="17" spans="1:13" s="175" customFormat="1" ht="15.75">
      <c r="A17" s="547">
        <v>2006</v>
      </c>
      <c r="B17" s="559"/>
      <c r="C17" s="549">
        <v>3378.740493478</v>
      </c>
      <c r="D17" s="550"/>
      <c r="E17" s="549">
        <v>2952.371362737</v>
      </c>
      <c r="F17" s="551"/>
      <c r="G17" s="549">
        <v>383.351142398</v>
      </c>
      <c r="H17" s="552"/>
      <c r="I17" s="553">
        <f>C17+E17+G17</f>
        <v>6714.462998613</v>
      </c>
      <c r="J17" s="554"/>
      <c r="K17" s="555">
        <v>50.34196309630835</v>
      </c>
      <c r="L17" s="556">
        <v>1096</v>
      </c>
      <c r="M17" s="175">
        <v>6695.892822622</v>
      </c>
    </row>
    <row r="18" spans="1:13" s="249" customFormat="1" ht="15.75">
      <c r="A18" s="547">
        <v>2007</v>
      </c>
      <c r="B18" s="559"/>
      <c r="C18" s="549">
        <v>5079.515475107</v>
      </c>
      <c r="D18" s="550"/>
      <c r="E18" s="549">
        <v>5524.438377878</v>
      </c>
      <c r="F18" s="551"/>
      <c r="G18" s="549">
        <v>1445.059594669</v>
      </c>
      <c r="H18" s="552"/>
      <c r="I18" s="553">
        <f>C18+E18+G18</f>
        <v>12049.013447654</v>
      </c>
      <c r="J18" s="554"/>
      <c r="K18" s="555">
        <v>58</v>
      </c>
      <c r="L18" s="557">
        <v>1096</v>
      </c>
      <c r="M18" s="249">
        <v>6695.892822622</v>
      </c>
    </row>
    <row r="19" spans="1:13" s="175" customFormat="1" ht="15.75">
      <c r="A19" s="547">
        <v>2008</v>
      </c>
      <c r="B19" s="559"/>
      <c r="C19" s="549">
        <v>2731.739408762</v>
      </c>
      <c r="D19" s="550"/>
      <c r="E19" s="549">
        <v>2875.895306952</v>
      </c>
      <c r="F19" s="551"/>
      <c r="G19" s="549">
        <v>553.273616879</v>
      </c>
      <c r="H19" s="552"/>
      <c r="I19" s="553">
        <f>C19+E19+G19</f>
        <v>6160.908332593</v>
      </c>
      <c r="J19" s="554"/>
      <c r="K19" s="555">
        <v>59.8218869341665</v>
      </c>
      <c r="L19" s="556">
        <v>1096</v>
      </c>
      <c r="M19" s="175">
        <v>6695.892822622</v>
      </c>
    </row>
    <row r="20" spans="1:13" s="175" customFormat="1" ht="15.75">
      <c r="A20" s="560">
        <v>2009</v>
      </c>
      <c r="B20" s="561"/>
      <c r="C20" s="562">
        <v>4713.478566672</v>
      </c>
      <c r="D20" s="563"/>
      <c r="E20" s="562">
        <v>3868.694892021</v>
      </c>
      <c r="F20" s="564"/>
      <c r="G20" s="562">
        <v>1861.576390276</v>
      </c>
      <c r="H20" s="565"/>
      <c r="I20" s="566">
        <f>C20+E20+G20</f>
        <v>10443.749848969</v>
      </c>
      <c r="J20" s="567"/>
      <c r="K20" s="568">
        <v>58</v>
      </c>
      <c r="L20" s="556">
        <v>1096</v>
      </c>
      <c r="M20" s="175">
        <v>6695.892822622</v>
      </c>
    </row>
    <row r="21" spans="3:12" s="175" customFormat="1" ht="15.75">
      <c r="C21" s="231"/>
      <c r="D21" s="231"/>
      <c r="E21" s="569"/>
      <c r="F21" s="569"/>
      <c r="G21" s="569"/>
      <c r="H21" s="569"/>
      <c r="I21" s="569"/>
      <c r="J21" s="569"/>
      <c r="K21" s="176"/>
      <c r="L21" s="176"/>
    </row>
    <row r="22" spans="3:12" s="175" customFormat="1" ht="15.75">
      <c r="C22" s="231"/>
      <c r="D22" s="231"/>
      <c r="E22" s="569"/>
      <c r="F22" s="569"/>
      <c r="G22" s="569"/>
      <c r="H22" s="569"/>
      <c r="I22" s="569"/>
      <c r="J22" s="569"/>
      <c r="K22" s="176" t="s">
        <v>101</v>
      </c>
      <c r="L22" s="251"/>
    </row>
  </sheetData>
  <mergeCells count="9">
    <mergeCell ref="I6:J6"/>
    <mergeCell ref="C7:D7"/>
    <mergeCell ref="E7:F7"/>
    <mergeCell ref="G7:H7"/>
    <mergeCell ref="I7:J7"/>
    <mergeCell ref="A6:B6"/>
    <mergeCell ref="C6:D6"/>
    <mergeCell ref="E6:F6"/>
    <mergeCell ref="G6:H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&amp;R&amp;"Times New Roman,Regular"&amp;10page 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J33"/>
  <sheetViews>
    <sheetView workbookViewId="0" topLeftCell="A1">
      <selection activeCell="A1" sqref="A1"/>
    </sheetView>
  </sheetViews>
  <sheetFormatPr defaultColWidth="9.00390625" defaultRowHeight="16.5"/>
  <cols>
    <col min="1" max="1" width="7.25390625" style="231" customWidth="1"/>
    <col min="2" max="2" width="3.50390625" style="231" customWidth="1"/>
    <col min="3" max="3" width="17.125" style="231" customWidth="1"/>
    <col min="4" max="4" width="18.75390625" style="231" customWidth="1"/>
    <col min="5" max="5" width="30.25390625" style="231" customWidth="1"/>
    <col min="6" max="6" width="22.75390625" style="231" customWidth="1"/>
    <col min="7" max="7" width="31.75390625" style="231" customWidth="1"/>
    <col min="8" max="8" width="11.00390625" style="231" hidden="1" customWidth="1"/>
    <col min="9" max="9" width="0" style="231" hidden="1" customWidth="1"/>
    <col min="10" max="16384" width="9.00390625" style="231" customWidth="1"/>
  </cols>
  <sheetData>
    <row r="1" spans="1:2" s="537" customFormat="1" ht="20.25">
      <c r="A1" s="250" t="s">
        <v>128</v>
      </c>
      <c r="B1" s="250"/>
    </row>
    <row r="2" spans="1:2" ht="18.75">
      <c r="A2" s="236"/>
      <c r="B2" s="236"/>
    </row>
    <row r="3" spans="1:2" ht="19.5" customHeight="1">
      <c r="A3" s="236" t="s">
        <v>260</v>
      </c>
      <c r="B3" s="236"/>
    </row>
    <row r="4" spans="1:2" ht="19.5">
      <c r="A4" s="540"/>
      <c r="B4" s="540"/>
    </row>
    <row r="5" spans="1:2" ht="18.75">
      <c r="A5" s="236"/>
      <c r="B5" s="236"/>
    </row>
    <row r="6" spans="3:4" ht="15.75">
      <c r="C6" s="239"/>
      <c r="D6" s="239"/>
    </row>
    <row r="7" spans="1:9" s="176" customFormat="1" ht="58.5" customHeight="1">
      <c r="A7" s="732" t="s">
        <v>252</v>
      </c>
      <c r="B7" s="733"/>
      <c r="C7" s="541" t="s">
        <v>261</v>
      </c>
      <c r="D7" s="538" t="s">
        <v>262</v>
      </c>
      <c r="E7" s="570" t="s">
        <v>263</v>
      </c>
      <c r="F7" s="538" t="s">
        <v>264</v>
      </c>
      <c r="G7" s="541" t="s">
        <v>265</v>
      </c>
      <c r="H7" s="542" t="s">
        <v>258</v>
      </c>
      <c r="I7" s="176" t="s">
        <v>259</v>
      </c>
    </row>
    <row r="8" spans="1:8" s="175" customFormat="1" ht="17.25" customHeight="1">
      <c r="A8" s="539"/>
      <c r="B8" s="571"/>
      <c r="C8" s="572"/>
      <c r="D8" s="573"/>
      <c r="E8" s="574"/>
      <c r="F8" s="575"/>
      <c r="G8" s="572"/>
      <c r="H8" s="546"/>
    </row>
    <row r="9" spans="1:9" s="175" customFormat="1" ht="15.75">
      <c r="A9" s="547">
        <v>1997</v>
      </c>
      <c r="B9" s="576"/>
      <c r="C9" s="577">
        <v>39</v>
      </c>
      <c r="D9" s="548">
        <v>59</v>
      </c>
      <c r="E9" s="578">
        <v>3</v>
      </c>
      <c r="F9" s="579">
        <f aca="true" t="shared" si="0" ref="F9:F21">SUM(C9:E9)</f>
        <v>101</v>
      </c>
      <c r="G9" s="580">
        <v>15.34954407294833</v>
      </c>
      <c r="H9" s="556">
        <v>658</v>
      </c>
      <c r="I9" s="175">
        <v>3202.629775743</v>
      </c>
    </row>
    <row r="10" spans="1:9" s="175" customFormat="1" ht="15.75">
      <c r="A10" s="547">
        <v>1998</v>
      </c>
      <c r="B10" s="576"/>
      <c r="C10" s="577">
        <v>41</v>
      </c>
      <c r="D10" s="548">
        <v>63</v>
      </c>
      <c r="E10" s="578">
        <v>8</v>
      </c>
      <c r="F10" s="579">
        <f t="shared" si="0"/>
        <v>112</v>
      </c>
      <c r="G10" s="580">
        <v>16.470588235294116</v>
      </c>
      <c r="H10" s="556">
        <v>680</v>
      </c>
      <c r="I10" s="175">
        <v>2661.712744723</v>
      </c>
    </row>
    <row r="11" spans="1:36" s="175" customFormat="1" ht="15.75">
      <c r="A11" s="547">
        <v>1999</v>
      </c>
      <c r="B11" s="576"/>
      <c r="C11" s="577">
        <v>44</v>
      </c>
      <c r="D11" s="548">
        <v>68</v>
      </c>
      <c r="E11" s="578">
        <v>12</v>
      </c>
      <c r="F11" s="579">
        <f t="shared" si="0"/>
        <v>124</v>
      </c>
      <c r="G11" s="580">
        <v>17.51412429378531</v>
      </c>
      <c r="H11" s="557">
        <v>708</v>
      </c>
      <c r="I11" s="249">
        <v>4734.763905555</v>
      </c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</row>
    <row r="12" spans="1:9" s="175" customFormat="1" ht="15.75">
      <c r="A12" s="547">
        <v>2000</v>
      </c>
      <c r="B12" s="576"/>
      <c r="C12" s="577">
        <v>50</v>
      </c>
      <c r="D12" s="548">
        <v>69</v>
      </c>
      <c r="E12" s="578">
        <v>23</v>
      </c>
      <c r="F12" s="579">
        <f t="shared" si="0"/>
        <v>142</v>
      </c>
      <c r="G12" s="580">
        <v>17.974683544303797</v>
      </c>
      <c r="H12" s="556">
        <v>790</v>
      </c>
      <c r="I12" s="175">
        <v>4862.44012170745</v>
      </c>
    </row>
    <row r="13" spans="1:9" s="175" customFormat="1" ht="15.75">
      <c r="A13" s="547">
        <v>2001</v>
      </c>
      <c r="B13" s="576"/>
      <c r="C13" s="577">
        <v>58</v>
      </c>
      <c r="D13" s="548">
        <v>69</v>
      </c>
      <c r="E13" s="578">
        <v>41</v>
      </c>
      <c r="F13" s="579">
        <f t="shared" si="0"/>
        <v>168</v>
      </c>
      <c r="G13" s="580">
        <v>19.377162629757784</v>
      </c>
      <c r="H13" s="558">
        <v>867</v>
      </c>
      <c r="I13" s="175">
        <v>3946.306168566</v>
      </c>
    </row>
    <row r="14" spans="1:9" s="175" customFormat="1" ht="15.75">
      <c r="A14" s="547">
        <v>2002</v>
      </c>
      <c r="B14" s="576"/>
      <c r="C14" s="577">
        <v>74</v>
      </c>
      <c r="D14" s="548">
        <v>72</v>
      </c>
      <c r="E14" s="578">
        <v>68</v>
      </c>
      <c r="F14" s="579">
        <f t="shared" si="0"/>
        <v>214</v>
      </c>
      <c r="G14" s="580">
        <v>22.085889570552148</v>
      </c>
      <c r="H14" s="556">
        <v>978</v>
      </c>
      <c r="I14" s="175">
        <v>3611.31914709</v>
      </c>
    </row>
    <row r="15" spans="1:9" s="175" customFormat="1" ht="15.75">
      <c r="A15" s="547">
        <v>2003</v>
      </c>
      <c r="B15" s="576"/>
      <c r="C15" s="577">
        <v>92</v>
      </c>
      <c r="D15" s="548">
        <v>72</v>
      </c>
      <c r="E15" s="578">
        <v>85</v>
      </c>
      <c r="F15" s="579">
        <f t="shared" si="0"/>
        <v>249</v>
      </c>
      <c r="G15" s="580">
        <v>24.011571841851495</v>
      </c>
      <c r="H15" s="558">
        <v>1037</v>
      </c>
      <c r="I15" s="175">
        <v>5547.847556261</v>
      </c>
    </row>
    <row r="16" spans="1:9" s="175" customFormat="1" ht="15.75">
      <c r="A16" s="547">
        <v>2004</v>
      </c>
      <c r="B16" s="576"/>
      <c r="C16" s="577">
        <v>109</v>
      </c>
      <c r="D16" s="577">
        <v>84</v>
      </c>
      <c r="E16" s="578">
        <v>111</v>
      </c>
      <c r="F16" s="579">
        <f t="shared" si="0"/>
        <v>304</v>
      </c>
      <c r="G16" s="555">
        <v>27.73722627737226</v>
      </c>
      <c r="H16" s="556">
        <v>1096</v>
      </c>
      <c r="I16" s="175">
        <v>6695.892822622</v>
      </c>
    </row>
    <row r="17" spans="1:9" s="175" customFormat="1" ht="15.75">
      <c r="A17" s="547">
        <v>2005</v>
      </c>
      <c r="B17" s="581"/>
      <c r="C17" s="577">
        <v>120</v>
      </c>
      <c r="D17" s="577">
        <v>89</v>
      </c>
      <c r="E17" s="578">
        <v>126</v>
      </c>
      <c r="F17" s="579">
        <f t="shared" si="0"/>
        <v>335</v>
      </c>
      <c r="G17" s="555">
        <f>F17/1135*100</f>
        <v>29.515418502202646</v>
      </c>
      <c r="H17" s="556">
        <v>1096</v>
      </c>
      <c r="I17" s="175">
        <v>6695.892822622</v>
      </c>
    </row>
    <row r="18" spans="1:8" s="175" customFormat="1" ht="15.75">
      <c r="A18" s="547">
        <v>2006</v>
      </c>
      <c r="B18" s="581"/>
      <c r="C18" s="577">
        <v>141</v>
      </c>
      <c r="D18" s="577">
        <v>90</v>
      </c>
      <c r="E18" s="578">
        <v>136</v>
      </c>
      <c r="F18" s="579">
        <f t="shared" si="0"/>
        <v>367</v>
      </c>
      <c r="G18" s="555">
        <f>F18/1173*100</f>
        <v>31.287297527706738</v>
      </c>
      <c r="H18" s="556"/>
    </row>
    <row r="19" spans="1:8" s="249" customFormat="1" ht="15.75">
      <c r="A19" s="547">
        <v>2007</v>
      </c>
      <c r="B19" s="581"/>
      <c r="C19" s="577">
        <v>146</v>
      </c>
      <c r="D19" s="577">
        <v>93</v>
      </c>
      <c r="E19" s="578">
        <v>200</v>
      </c>
      <c r="F19" s="579">
        <f t="shared" si="0"/>
        <v>439</v>
      </c>
      <c r="G19" s="555">
        <v>35.37</v>
      </c>
      <c r="H19" s="557"/>
    </row>
    <row r="20" spans="1:8" s="175" customFormat="1" ht="15.75">
      <c r="A20" s="547">
        <v>2008</v>
      </c>
      <c r="B20" s="581"/>
      <c r="C20" s="577">
        <v>150</v>
      </c>
      <c r="D20" s="577">
        <v>93</v>
      </c>
      <c r="E20" s="578">
        <v>222</v>
      </c>
      <c r="F20" s="579">
        <f t="shared" si="0"/>
        <v>465</v>
      </c>
      <c r="G20" s="555">
        <f>F20/1261*100</f>
        <v>36.87549563838224</v>
      </c>
      <c r="H20" s="556"/>
    </row>
    <row r="21" spans="1:8" s="175" customFormat="1" ht="15.75">
      <c r="A21" s="560">
        <v>2009</v>
      </c>
      <c r="B21" s="582"/>
      <c r="C21" s="583">
        <v>156</v>
      </c>
      <c r="D21" s="583">
        <v>97</v>
      </c>
      <c r="E21" s="584">
        <v>271</v>
      </c>
      <c r="F21" s="585">
        <f t="shared" si="0"/>
        <v>524</v>
      </c>
      <c r="G21" s="568">
        <f>F21/1319*100</f>
        <v>39.72706595905989</v>
      </c>
      <c r="H21" s="556"/>
    </row>
    <row r="22" spans="3:8" s="175" customFormat="1" ht="15">
      <c r="C22" s="176"/>
      <c r="D22" s="176"/>
      <c r="E22" s="176"/>
      <c r="F22" s="176"/>
      <c r="G22" s="176"/>
      <c r="H22" s="251"/>
    </row>
    <row r="23" spans="4:6" s="175" customFormat="1" ht="15">
      <c r="D23" s="176"/>
      <c r="E23" s="176"/>
      <c r="F23" s="176"/>
    </row>
    <row r="24" spans="1:6" s="175" customFormat="1" ht="15.75">
      <c r="A24" s="231"/>
      <c r="D24" s="176"/>
      <c r="E24" s="176"/>
      <c r="F24" s="176"/>
    </row>
    <row r="25" spans="4:6" s="175" customFormat="1" ht="15">
      <c r="D25" s="176"/>
      <c r="E25" s="176"/>
      <c r="F25" s="176"/>
    </row>
    <row r="26" spans="4:6" s="175" customFormat="1" ht="15">
      <c r="D26" s="176"/>
      <c r="E26" s="176"/>
      <c r="F26" s="176"/>
    </row>
    <row r="27" spans="4:6" ht="15.75">
      <c r="D27" s="176"/>
      <c r="E27" s="176"/>
      <c r="F27" s="176"/>
    </row>
    <row r="28" spans="4:6" ht="15.75">
      <c r="D28" s="176"/>
      <c r="E28" s="176"/>
      <c r="F28" s="176"/>
    </row>
    <row r="29" spans="4:6" ht="15.75">
      <c r="D29" s="176"/>
      <c r="E29" s="176"/>
      <c r="F29" s="176"/>
    </row>
    <row r="30" spans="4:6" ht="15.75">
      <c r="D30" s="176"/>
      <c r="E30" s="176"/>
      <c r="F30" s="176"/>
    </row>
    <row r="33" ht="15.75">
      <c r="J33" s="248"/>
    </row>
  </sheetData>
  <mergeCells count="1">
    <mergeCell ref="A7:B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&amp;R&amp;"Times New Roman,Regular"&amp;10page 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"/>
    </sheetView>
  </sheetViews>
  <sheetFormatPr defaultColWidth="9.00390625" defaultRowHeight="16.5"/>
  <cols>
    <col min="1" max="1" width="7.25390625" style="231" customWidth="1"/>
    <col min="2" max="2" width="2.75390625" style="231" customWidth="1"/>
    <col min="3" max="3" width="14.125" style="231" customWidth="1"/>
    <col min="4" max="4" width="7.875" style="231" customWidth="1"/>
    <col min="5" max="5" width="15.25390625" style="231" customWidth="1"/>
    <col min="6" max="6" width="6.75390625" style="231" customWidth="1"/>
    <col min="7" max="7" width="15.375" style="231" customWidth="1"/>
    <col min="8" max="8" width="10.375" style="231" customWidth="1"/>
    <col min="9" max="9" width="14.125" style="231" customWidth="1"/>
    <col min="10" max="10" width="7.25390625" style="231" customWidth="1"/>
    <col min="11" max="11" width="25.875" style="231" customWidth="1"/>
    <col min="12" max="12" width="16.875" style="231" hidden="1" customWidth="1"/>
    <col min="13" max="13" width="8.00390625" style="231" customWidth="1"/>
    <col min="14" max="16384" width="9.00390625" style="231" customWidth="1"/>
  </cols>
  <sheetData>
    <row r="1" spans="1:2" ht="20.25">
      <c r="A1" s="250" t="s">
        <v>128</v>
      </c>
      <c r="B1" s="250"/>
    </row>
    <row r="2" spans="1:2" ht="20.25">
      <c r="A2" s="250"/>
      <c r="B2" s="250"/>
    </row>
    <row r="3" spans="1:2" ht="19.5" customHeight="1">
      <c r="A3" s="236" t="s">
        <v>266</v>
      </c>
      <c r="B3" s="236"/>
    </row>
    <row r="4" spans="1:2" ht="19.5">
      <c r="A4" s="540"/>
      <c r="B4" s="540"/>
    </row>
    <row r="5" spans="1:2" ht="18.75">
      <c r="A5" s="236"/>
      <c r="B5" s="236"/>
    </row>
    <row r="6" spans="1:11" ht="15.75">
      <c r="A6" s="586"/>
      <c r="B6" s="586"/>
      <c r="C6" s="239"/>
      <c r="D6" s="239"/>
      <c r="E6" s="239"/>
      <c r="F6" s="239"/>
      <c r="G6" s="239"/>
      <c r="H6" s="239"/>
      <c r="I6" s="239"/>
      <c r="J6" s="239"/>
      <c r="K6" s="239"/>
    </row>
    <row r="7" spans="1:13" s="176" customFormat="1" ht="72" customHeight="1">
      <c r="A7" s="587" t="s">
        <v>267</v>
      </c>
      <c r="B7" s="588"/>
      <c r="C7" s="732" t="s">
        <v>268</v>
      </c>
      <c r="D7" s="733"/>
      <c r="E7" s="732" t="s">
        <v>269</v>
      </c>
      <c r="F7" s="733"/>
      <c r="G7" s="732" t="s">
        <v>270</v>
      </c>
      <c r="H7" s="734"/>
      <c r="I7" s="735" t="s">
        <v>271</v>
      </c>
      <c r="J7" s="733"/>
      <c r="K7" s="541" t="s">
        <v>272</v>
      </c>
      <c r="L7" s="176" t="s">
        <v>273</v>
      </c>
      <c r="M7" s="542"/>
    </row>
    <row r="8" spans="1:13" s="176" customFormat="1" ht="14.25" customHeight="1">
      <c r="A8" s="560"/>
      <c r="B8" s="544"/>
      <c r="C8" s="736" t="s">
        <v>174</v>
      </c>
      <c r="D8" s="737"/>
      <c r="E8" s="736" t="s">
        <v>174</v>
      </c>
      <c r="F8" s="737"/>
      <c r="G8" s="736" t="s">
        <v>174</v>
      </c>
      <c r="H8" s="738"/>
      <c r="I8" s="739" t="s">
        <v>174</v>
      </c>
      <c r="J8" s="737"/>
      <c r="K8" s="589"/>
      <c r="L8" s="590"/>
      <c r="M8" s="590"/>
    </row>
    <row r="9" spans="1:13" s="175" customFormat="1" ht="18" customHeight="1">
      <c r="A9" s="547">
        <v>1997</v>
      </c>
      <c r="B9" s="548"/>
      <c r="C9" s="591">
        <v>297.769577623</v>
      </c>
      <c r="D9" s="592"/>
      <c r="E9" s="591">
        <v>1043.67250866</v>
      </c>
      <c r="F9" s="593"/>
      <c r="G9" s="591">
        <v>2.815507725</v>
      </c>
      <c r="H9" s="551"/>
      <c r="I9" s="553">
        <f>SUM(C9:G9)</f>
        <v>1344.257594008</v>
      </c>
      <c r="J9" s="554"/>
      <c r="K9" s="594">
        <v>38.26703067289502</v>
      </c>
      <c r="L9" s="176">
        <v>3512.8348616819994</v>
      </c>
      <c r="M9" s="176"/>
    </row>
    <row r="10" spans="1:13" s="175" customFormat="1" ht="18" customHeight="1">
      <c r="A10" s="547">
        <v>1998</v>
      </c>
      <c r="B10" s="548"/>
      <c r="C10" s="591">
        <v>73.53866979</v>
      </c>
      <c r="D10" s="592"/>
      <c r="E10" s="591">
        <v>369.38678517</v>
      </c>
      <c r="F10" s="593"/>
      <c r="G10" s="591">
        <v>1.438678706</v>
      </c>
      <c r="H10" s="551"/>
      <c r="I10" s="553">
        <v>444.37</v>
      </c>
      <c r="J10" s="554"/>
      <c r="K10" s="594">
        <v>27.82650409467965</v>
      </c>
      <c r="L10" s="251">
        <v>1596.909666245</v>
      </c>
      <c r="M10" s="176"/>
    </row>
    <row r="11" spans="1:13" s="175" customFormat="1" ht="18" customHeight="1">
      <c r="A11" s="547">
        <v>1999</v>
      </c>
      <c r="B11" s="548"/>
      <c r="C11" s="591">
        <v>102.788512821</v>
      </c>
      <c r="D11" s="592"/>
      <c r="E11" s="591">
        <v>355.470202901</v>
      </c>
      <c r="F11" s="593"/>
      <c r="G11" s="591">
        <v>3.117423766</v>
      </c>
      <c r="H11" s="551"/>
      <c r="I11" s="553">
        <f>SUM(C11:G11)</f>
        <v>461.376139488</v>
      </c>
      <c r="J11" s="554"/>
      <c r="K11" s="594">
        <v>25.9669725419981</v>
      </c>
      <c r="L11" s="232">
        <v>1776.7806344840003</v>
      </c>
      <c r="M11" s="232"/>
    </row>
    <row r="12" spans="1:13" s="175" customFormat="1" ht="18" customHeight="1">
      <c r="A12" s="547">
        <v>2000</v>
      </c>
      <c r="B12" s="548"/>
      <c r="C12" s="591">
        <v>171.178206737</v>
      </c>
      <c r="D12" s="592"/>
      <c r="E12" s="591">
        <v>675.721068689</v>
      </c>
      <c r="F12" s="593"/>
      <c r="G12" s="591">
        <v>18.670433927</v>
      </c>
      <c r="H12" s="551"/>
      <c r="I12" s="553">
        <f>SUM(C12:G12)</f>
        <v>865.569709353</v>
      </c>
      <c r="J12" s="554"/>
      <c r="K12" s="594">
        <v>29.397068759350166</v>
      </c>
      <c r="L12" s="176">
        <v>2944.408221237</v>
      </c>
      <c r="M12" s="176"/>
    </row>
    <row r="13" spans="1:13" s="175" customFormat="1" ht="18" customHeight="1">
      <c r="A13" s="547">
        <v>2001</v>
      </c>
      <c r="B13" s="548"/>
      <c r="C13" s="591">
        <v>251.356035108</v>
      </c>
      <c r="D13" s="592"/>
      <c r="E13" s="591">
        <v>497.755415888</v>
      </c>
      <c r="F13" s="593"/>
      <c r="G13" s="591">
        <v>38.157615665</v>
      </c>
      <c r="H13" s="551"/>
      <c r="I13" s="553">
        <v>787.28</v>
      </c>
      <c r="J13" s="554"/>
      <c r="K13" s="594">
        <v>42.31659432776577</v>
      </c>
      <c r="L13" s="176">
        <v>1860.4263390459998</v>
      </c>
      <c r="M13" s="251"/>
    </row>
    <row r="14" spans="1:13" s="175" customFormat="1" ht="18" customHeight="1">
      <c r="A14" s="547">
        <v>2002</v>
      </c>
      <c r="B14" s="548"/>
      <c r="C14" s="591">
        <v>143.609213754</v>
      </c>
      <c r="D14" s="592"/>
      <c r="E14" s="591">
        <v>309.86313727</v>
      </c>
      <c r="F14" s="593"/>
      <c r="G14" s="591">
        <v>45.24</v>
      </c>
      <c r="H14" s="551"/>
      <c r="I14" s="553">
        <f>SUM(C14:G14)</f>
        <v>498.712351024</v>
      </c>
      <c r="J14" s="554"/>
      <c r="K14" s="594">
        <v>32.92326503345804</v>
      </c>
      <c r="L14" s="176">
        <v>1515.2626051700001</v>
      </c>
      <c r="M14" s="176"/>
    </row>
    <row r="15" spans="1:13" s="175" customFormat="1" ht="18" customHeight="1">
      <c r="A15" s="547">
        <v>2003</v>
      </c>
      <c r="B15" s="548"/>
      <c r="C15" s="591">
        <v>506.149578875</v>
      </c>
      <c r="D15" s="592"/>
      <c r="E15" s="591">
        <v>494.333114846</v>
      </c>
      <c r="F15" s="593"/>
      <c r="G15" s="591">
        <v>51.38</v>
      </c>
      <c r="H15" s="551"/>
      <c r="I15" s="553">
        <f>SUM(C15:G15)</f>
        <v>1051.8626937210001</v>
      </c>
      <c r="J15" s="554"/>
      <c r="K15" s="594">
        <v>45.640615432839375</v>
      </c>
      <c r="L15" s="176">
        <v>2304.812060179</v>
      </c>
      <c r="M15" s="251"/>
    </row>
    <row r="16" spans="1:13" s="175" customFormat="1" ht="18" customHeight="1">
      <c r="A16" s="547">
        <v>2004</v>
      </c>
      <c r="B16" s="548"/>
      <c r="C16" s="549">
        <v>941.056291502</v>
      </c>
      <c r="D16" s="550"/>
      <c r="E16" s="549">
        <v>614.75578241</v>
      </c>
      <c r="F16" s="551"/>
      <c r="G16" s="549">
        <v>109.308823953</v>
      </c>
      <c r="H16" s="551"/>
      <c r="I16" s="553">
        <v>1665.13</v>
      </c>
      <c r="J16" s="554"/>
      <c r="K16" s="555">
        <v>48.64609216915156</v>
      </c>
      <c r="L16" s="176">
        <v>3422.9283866729997</v>
      </c>
      <c r="M16" s="176"/>
    </row>
    <row r="17" spans="1:13" s="175" customFormat="1" ht="18" customHeight="1">
      <c r="A17" s="547">
        <v>2005</v>
      </c>
      <c r="B17" s="595"/>
      <c r="C17" s="549">
        <v>953.30922934</v>
      </c>
      <c r="D17" s="550"/>
      <c r="E17" s="549">
        <v>604.063445717</v>
      </c>
      <c r="F17" s="551"/>
      <c r="G17" s="549">
        <v>99.400875883</v>
      </c>
      <c r="H17" s="551"/>
      <c r="I17" s="553">
        <f>C17+E17+G17</f>
        <v>1656.77355094</v>
      </c>
      <c r="J17" s="554"/>
      <c r="K17" s="555">
        <v>45.87347343</v>
      </c>
      <c r="L17" s="176">
        <v>3422.9283866729997</v>
      </c>
      <c r="M17" s="176"/>
    </row>
    <row r="18" spans="1:13" s="175" customFormat="1" ht="18" customHeight="1">
      <c r="A18" s="547">
        <v>2006</v>
      </c>
      <c r="B18" s="595"/>
      <c r="C18" s="549">
        <v>2536.624092483</v>
      </c>
      <c r="D18" s="550"/>
      <c r="E18" s="549">
        <v>1101.143540684</v>
      </c>
      <c r="F18" s="551"/>
      <c r="G18" s="549">
        <v>241.588050069</v>
      </c>
      <c r="H18" s="551"/>
      <c r="I18" s="553">
        <f>C18+E18+G18</f>
        <v>3879.355683236</v>
      </c>
      <c r="J18" s="554"/>
      <c r="K18" s="555">
        <v>59.98752371255984</v>
      </c>
      <c r="L18" s="176"/>
      <c r="M18" s="176"/>
    </row>
    <row r="19" spans="1:13" s="249" customFormat="1" ht="18" customHeight="1">
      <c r="A19" s="547">
        <v>2007</v>
      </c>
      <c r="B19" s="595"/>
      <c r="C19" s="549">
        <v>7772.530814565</v>
      </c>
      <c r="D19" s="550"/>
      <c r="E19" s="549">
        <v>2736.444538953</v>
      </c>
      <c r="F19" s="551"/>
      <c r="G19" s="549">
        <v>1040.430072578</v>
      </c>
      <c r="H19" s="551"/>
      <c r="I19" s="553">
        <f>C19+E19+G19</f>
        <v>11549.405426095998</v>
      </c>
      <c r="J19" s="554"/>
      <c r="K19" s="555">
        <v>69.28</v>
      </c>
      <c r="L19" s="232"/>
      <c r="M19" s="232"/>
    </row>
    <row r="20" spans="1:13" s="175" customFormat="1" ht="18" customHeight="1">
      <c r="A20" s="547">
        <v>2008</v>
      </c>
      <c r="B20" s="595"/>
      <c r="C20" s="549">
        <v>6138.454481862</v>
      </c>
      <c r="D20" s="550"/>
      <c r="E20" s="549">
        <v>2285.072612145</v>
      </c>
      <c r="F20" s="551"/>
      <c r="G20" s="549">
        <v>553.767971273</v>
      </c>
      <c r="H20" s="551"/>
      <c r="I20" s="553">
        <f>C20+E20+G20</f>
        <v>8977.295065280001</v>
      </c>
      <c r="J20" s="554"/>
      <c r="K20" s="555">
        <v>70.7769963869653</v>
      </c>
      <c r="L20" s="176"/>
      <c r="M20" s="176"/>
    </row>
    <row r="21" spans="1:13" s="175" customFormat="1" ht="18" customHeight="1">
      <c r="A21" s="560">
        <v>2009</v>
      </c>
      <c r="B21" s="596"/>
      <c r="C21" s="562">
        <v>5168.307012685</v>
      </c>
      <c r="D21" s="563"/>
      <c r="E21" s="562">
        <v>1938.046268375</v>
      </c>
      <c r="F21" s="564"/>
      <c r="G21" s="562">
        <v>1229.782132275</v>
      </c>
      <c r="H21" s="564"/>
      <c r="I21" s="566">
        <f>C21+E21+G21</f>
        <v>8336.135413335</v>
      </c>
      <c r="J21" s="567"/>
      <c r="K21" s="568">
        <f>I21/11639.949430637*100</f>
        <v>71.61659475421624</v>
      </c>
      <c r="L21" s="176"/>
      <c r="M21" s="176"/>
    </row>
    <row r="22" spans="5:10" s="175" customFormat="1" ht="15">
      <c r="E22" s="569"/>
      <c r="F22" s="569"/>
      <c r="G22" s="569"/>
      <c r="H22" s="569"/>
      <c r="I22" s="569"/>
      <c r="J22" s="569"/>
    </row>
    <row r="23" spans="5:10" s="175" customFormat="1" ht="15">
      <c r="E23" s="569"/>
      <c r="F23" s="569"/>
      <c r="G23" s="569"/>
      <c r="H23" s="569"/>
      <c r="I23" s="569"/>
      <c r="J23" s="569"/>
    </row>
    <row r="24" spans="5:10" s="175" customFormat="1" ht="15">
      <c r="E24" s="569"/>
      <c r="F24" s="569"/>
      <c r="G24" s="569"/>
      <c r="H24" s="569"/>
      <c r="I24" s="569"/>
      <c r="J24" s="569"/>
    </row>
    <row r="25" spans="5:10" s="175" customFormat="1" ht="15">
      <c r="E25" s="569"/>
      <c r="F25" s="569"/>
      <c r="G25" s="569"/>
      <c r="H25" s="569"/>
      <c r="I25" s="569"/>
      <c r="J25" s="569"/>
    </row>
    <row r="26" spans="5:10" ht="15.75">
      <c r="E26" s="569"/>
      <c r="F26" s="569"/>
      <c r="G26" s="569"/>
      <c r="H26" s="569"/>
      <c r="I26" s="569"/>
      <c r="J26" s="569"/>
    </row>
    <row r="27" spans="5:13" ht="15.75">
      <c r="E27" s="569"/>
      <c r="F27" s="569"/>
      <c r="G27" s="569"/>
      <c r="H27" s="569"/>
      <c r="I27" s="569"/>
      <c r="J27" s="569"/>
      <c r="M27" s="248"/>
    </row>
    <row r="28" spans="5:10" ht="15.75">
      <c r="E28" s="569"/>
      <c r="F28" s="569"/>
      <c r="G28" s="569"/>
      <c r="H28" s="569"/>
      <c r="I28" s="569"/>
      <c r="J28" s="569"/>
    </row>
    <row r="29" spans="5:10" ht="15.75">
      <c r="E29" s="569"/>
      <c r="F29" s="569"/>
      <c r="G29" s="569"/>
      <c r="H29" s="569"/>
      <c r="I29" s="569"/>
      <c r="J29" s="569"/>
    </row>
    <row r="30" spans="9:10" ht="15.75">
      <c r="I30" s="569"/>
      <c r="J30" s="569"/>
    </row>
  </sheetData>
  <mergeCells count="8">
    <mergeCell ref="C8:D8"/>
    <mergeCell ref="E8:F8"/>
    <mergeCell ref="G8:H8"/>
    <mergeCell ref="I8:J8"/>
    <mergeCell ref="C7:D7"/>
    <mergeCell ref="E7:F7"/>
    <mergeCell ref="G7:H7"/>
    <mergeCell ref="I7:J7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&amp;R&amp;"Times New Roman,Regular"&amp;10page 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1">
      <selection activeCell="A1" sqref="A1"/>
    </sheetView>
  </sheetViews>
  <sheetFormatPr defaultColWidth="9.00390625" defaultRowHeight="16.5"/>
  <cols>
    <col min="1" max="1" width="3.875" style="99" customWidth="1"/>
    <col min="2" max="2" width="49.875" style="99" customWidth="1"/>
    <col min="3" max="3" width="15.00390625" style="99" customWidth="1"/>
    <col min="4" max="4" width="18.50390625" style="99" customWidth="1"/>
    <col min="5" max="5" width="4.875" style="99" customWidth="1"/>
    <col min="6" max="6" width="12.75390625" style="99" customWidth="1"/>
    <col min="7" max="7" width="18.25390625" style="99" customWidth="1"/>
    <col min="8" max="8" width="9.875" style="99" customWidth="1"/>
    <col min="9" max="9" width="12.125" style="99" customWidth="1"/>
    <col min="10" max="16384" width="7.75390625" style="99" customWidth="1"/>
  </cols>
  <sheetData>
    <row r="1" ht="21.75" customHeight="1">
      <c r="A1" s="129" t="s">
        <v>42</v>
      </c>
    </row>
    <row r="2" ht="4.5" customHeight="1">
      <c r="A2" s="98"/>
    </row>
    <row r="3" spans="1:9" ht="16.5" customHeight="1">
      <c r="A3" s="328" t="s">
        <v>20</v>
      </c>
      <c r="B3" s="117"/>
      <c r="C3" s="329"/>
      <c r="D3" s="329"/>
      <c r="E3" s="329"/>
      <c r="F3" s="330"/>
      <c r="G3" s="330"/>
      <c r="H3" s="100"/>
      <c r="I3" s="100"/>
    </row>
    <row r="4" spans="1:9" ht="17.25" customHeight="1">
      <c r="A4" s="101"/>
      <c r="B4" s="102"/>
      <c r="C4" s="741" t="s">
        <v>249</v>
      </c>
      <c r="D4" s="741"/>
      <c r="E4" s="366"/>
      <c r="F4" s="740" t="s">
        <v>175</v>
      </c>
      <c r="G4" s="740"/>
      <c r="H4" s="100"/>
      <c r="I4" s="100"/>
    </row>
    <row r="5" spans="1:7" ht="16.5" customHeight="1">
      <c r="A5" s="101"/>
      <c r="B5" s="102"/>
      <c r="C5" s="103" t="s">
        <v>21</v>
      </c>
      <c r="D5" s="299" t="s">
        <v>93</v>
      </c>
      <c r="E5" s="103"/>
      <c r="F5" s="524" t="s">
        <v>21</v>
      </c>
      <c r="G5" s="525" t="s">
        <v>93</v>
      </c>
    </row>
    <row r="6" spans="1:7" ht="17.25">
      <c r="A6" s="104"/>
      <c r="B6" s="331"/>
      <c r="C6" s="332" t="s">
        <v>22</v>
      </c>
      <c r="D6" s="332" t="s">
        <v>23</v>
      </c>
      <c r="E6" s="332"/>
      <c r="F6" s="526" t="s">
        <v>22</v>
      </c>
      <c r="G6" s="526" t="s">
        <v>23</v>
      </c>
    </row>
    <row r="7" spans="1:7" ht="6" customHeight="1">
      <c r="A7" s="101"/>
      <c r="B7" s="102"/>
      <c r="C7" s="105"/>
      <c r="D7" s="105"/>
      <c r="E7" s="105"/>
      <c r="F7" s="102"/>
      <c r="G7" s="102"/>
    </row>
    <row r="8" spans="1:7" ht="21.75" customHeight="1">
      <c r="A8" s="106" t="s">
        <v>24</v>
      </c>
      <c r="B8" s="107"/>
      <c r="C8" s="108">
        <f>SUM(C9:C18)</f>
        <v>43483237</v>
      </c>
      <c r="D8" s="108">
        <f>SUM(D9:D18)</f>
        <v>152597</v>
      </c>
      <c r="E8" s="101"/>
      <c r="F8" s="527">
        <f>SUM(F9:F18)</f>
        <v>44721743</v>
      </c>
      <c r="G8" s="527">
        <f>SUM(G9:G18)</f>
        <v>184551</v>
      </c>
    </row>
    <row r="9" spans="1:7" ht="21.75" customHeight="1">
      <c r="A9" s="109" t="s">
        <v>25</v>
      </c>
      <c r="B9" s="110"/>
      <c r="C9" s="108">
        <v>20728034</v>
      </c>
      <c r="D9" s="108">
        <v>68456</v>
      </c>
      <c r="E9" s="101"/>
      <c r="F9" s="527">
        <v>21716508</v>
      </c>
      <c r="G9" s="527">
        <v>73034</v>
      </c>
    </row>
    <row r="10" spans="1:7" ht="21.75" customHeight="1">
      <c r="A10" s="109" t="s">
        <v>26</v>
      </c>
      <c r="B10" s="110"/>
      <c r="C10" s="108">
        <v>9279877</v>
      </c>
      <c r="D10" s="108">
        <v>4447</v>
      </c>
      <c r="E10" s="101"/>
      <c r="F10" s="527">
        <v>7961028</v>
      </c>
      <c r="G10" s="527">
        <v>2945</v>
      </c>
    </row>
    <row r="11" spans="1:7" ht="21.75" customHeight="1">
      <c r="A11" s="109" t="s">
        <v>55</v>
      </c>
      <c r="B11" s="110"/>
      <c r="C11" s="108">
        <v>12394116</v>
      </c>
      <c r="D11" s="108">
        <v>74324</v>
      </c>
      <c r="E11" s="101"/>
      <c r="F11" s="527">
        <v>14440965</v>
      </c>
      <c r="G11" s="527">
        <v>96120</v>
      </c>
    </row>
    <row r="12" spans="1:7" ht="21.75" customHeight="1">
      <c r="A12" s="109" t="s">
        <v>132</v>
      </c>
      <c r="B12" s="110"/>
      <c r="C12" s="108">
        <v>799894</v>
      </c>
      <c r="D12" s="108">
        <v>741</v>
      </c>
      <c r="E12" s="101"/>
      <c r="F12" s="527">
        <v>318395</v>
      </c>
      <c r="G12" s="527">
        <v>345</v>
      </c>
    </row>
    <row r="13" spans="1:7" ht="21.75" customHeight="1">
      <c r="A13" s="109" t="s">
        <v>133</v>
      </c>
      <c r="B13" s="110"/>
      <c r="C13" s="497" t="s">
        <v>129</v>
      </c>
      <c r="D13" s="497" t="s">
        <v>129</v>
      </c>
      <c r="E13" s="101"/>
      <c r="F13" s="527">
        <v>9</v>
      </c>
      <c r="G13" s="527">
        <v>0</v>
      </c>
    </row>
    <row r="14" spans="1:7" ht="21.75" customHeight="1">
      <c r="A14" s="109" t="s">
        <v>27</v>
      </c>
      <c r="B14" s="109"/>
      <c r="C14" s="108">
        <v>271766</v>
      </c>
      <c r="D14" s="108">
        <v>4407</v>
      </c>
      <c r="E14" s="101"/>
      <c r="F14" s="527">
        <v>257015</v>
      </c>
      <c r="G14" s="527">
        <v>9449</v>
      </c>
    </row>
    <row r="15" spans="1:7" ht="21.75" customHeight="1">
      <c r="A15" s="109" t="s">
        <v>209</v>
      </c>
      <c r="B15" s="110"/>
      <c r="C15" s="497" t="s">
        <v>129</v>
      </c>
      <c r="D15" s="497" t="s">
        <v>129</v>
      </c>
      <c r="E15" s="101"/>
      <c r="F15" s="527">
        <v>39</v>
      </c>
      <c r="G15" s="527">
        <v>0</v>
      </c>
    </row>
    <row r="16" spans="1:7" ht="21.75" customHeight="1">
      <c r="A16" s="109" t="s">
        <v>28</v>
      </c>
      <c r="B16" s="109"/>
      <c r="C16" s="108">
        <v>204</v>
      </c>
      <c r="D16" s="108">
        <v>0</v>
      </c>
      <c r="E16" s="101"/>
      <c r="F16" s="527">
        <v>891</v>
      </c>
      <c r="G16" s="527">
        <v>91</v>
      </c>
    </row>
    <row r="17" spans="1:7" ht="21.75" customHeight="1">
      <c r="A17" s="109" t="s">
        <v>29</v>
      </c>
      <c r="B17" s="109"/>
      <c r="C17" s="108">
        <v>2573</v>
      </c>
      <c r="D17" s="108">
        <v>103</v>
      </c>
      <c r="E17" s="101"/>
      <c r="F17" s="527">
        <v>23818</v>
      </c>
      <c r="G17" s="527">
        <v>2435</v>
      </c>
    </row>
    <row r="18" spans="1:7" ht="21.75" customHeight="1">
      <c r="A18" s="109" t="s">
        <v>210</v>
      </c>
      <c r="B18" s="110"/>
      <c r="C18" s="108">
        <v>6773</v>
      </c>
      <c r="D18" s="108">
        <v>119</v>
      </c>
      <c r="E18" s="101"/>
      <c r="F18" s="527">
        <v>3075</v>
      </c>
      <c r="G18" s="527">
        <v>132</v>
      </c>
    </row>
    <row r="19" spans="1:7" ht="9" customHeight="1">
      <c r="A19" s="109"/>
      <c r="B19" s="110"/>
      <c r="C19" s="108"/>
      <c r="D19" s="108"/>
      <c r="E19" s="101"/>
      <c r="F19" s="527"/>
      <c r="G19" s="527"/>
    </row>
    <row r="20" spans="1:7" ht="21.75" customHeight="1">
      <c r="A20" s="111" t="s">
        <v>30</v>
      </c>
      <c r="B20" s="112"/>
      <c r="C20" s="113">
        <f>SUM(C21:C25)</f>
        <v>55055021</v>
      </c>
      <c r="D20" s="108">
        <f>SUM(D21:D25)</f>
        <v>4151418</v>
      </c>
      <c r="E20" s="101"/>
      <c r="F20" s="528">
        <f>SUM(F21:F25)</f>
        <v>60284993</v>
      </c>
      <c r="G20" s="527">
        <f>SUM(G21:G25)</f>
        <v>4121563</v>
      </c>
    </row>
    <row r="21" spans="1:8" ht="21.75" customHeight="1">
      <c r="A21" s="109" t="s">
        <v>31</v>
      </c>
      <c r="B21" s="109"/>
      <c r="C21" s="113">
        <v>5367403</v>
      </c>
      <c r="D21" s="108">
        <v>175720</v>
      </c>
      <c r="E21" s="101"/>
      <c r="F21" s="528">
        <v>3820797</v>
      </c>
      <c r="G21" s="527">
        <v>75829</v>
      </c>
      <c r="H21" s="114"/>
    </row>
    <row r="22" spans="1:9" ht="21.75" customHeight="1">
      <c r="A22" s="109" t="s">
        <v>32</v>
      </c>
      <c r="B22" s="109"/>
      <c r="C22" s="115">
        <v>286591</v>
      </c>
      <c r="D22" s="108">
        <v>3551</v>
      </c>
      <c r="E22" s="101"/>
      <c r="F22" s="529">
        <v>156957</v>
      </c>
      <c r="G22" s="527">
        <v>1796</v>
      </c>
      <c r="H22" s="114"/>
      <c r="I22" s="114"/>
    </row>
    <row r="23" spans="1:9" ht="21.75" customHeight="1">
      <c r="A23" s="109" t="s">
        <v>102</v>
      </c>
      <c r="B23" s="109"/>
      <c r="C23" s="115">
        <v>1961131</v>
      </c>
      <c r="D23" s="108">
        <v>124030</v>
      </c>
      <c r="E23" s="101"/>
      <c r="F23" s="529">
        <v>1613988</v>
      </c>
      <c r="G23" s="527">
        <v>59592</v>
      </c>
      <c r="H23" s="114"/>
      <c r="I23" s="114"/>
    </row>
    <row r="24" spans="1:9" ht="21.75" customHeight="1">
      <c r="A24" s="109" t="s">
        <v>211</v>
      </c>
      <c r="B24" s="109"/>
      <c r="C24" s="498" t="s">
        <v>129</v>
      </c>
      <c r="D24" s="497" t="s">
        <v>129</v>
      </c>
      <c r="E24" s="101"/>
      <c r="F24" s="529">
        <v>386</v>
      </c>
      <c r="G24" s="527">
        <v>0</v>
      </c>
      <c r="H24" s="114"/>
      <c r="I24" s="114"/>
    </row>
    <row r="25" spans="1:9" ht="21.75" customHeight="1">
      <c r="A25" s="109" t="s">
        <v>33</v>
      </c>
      <c r="B25" s="109"/>
      <c r="C25" s="113">
        <v>47439896</v>
      </c>
      <c r="D25" s="108">
        <v>3848117</v>
      </c>
      <c r="E25" s="101"/>
      <c r="F25" s="528">
        <v>54692865</v>
      </c>
      <c r="G25" s="527">
        <v>3984346</v>
      </c>
      <c r="H25" s="114"/>
      <c r="I25" s="114"/>
    </row>
    <row r="26" spans="1:9" ht="23.25" customHeight="1">
      <c r="A26" s="118" t="s">
        <v>34</v>
      </c>
      <c r="B26" s="118"/>
      <c r="C26" s="341">
        <f>C20+C8</f>
        <v>98538258</v>
      </c>
      <c r="D26" s="341">
        <f>D20+D8</f>
        <v>4304015</v>
      </c>
      <c r="E26" s="104"/>
      <c r="F26" s="530">
        <f>F20+F8</f>
        <v>105006736</v>
      </c>
      <c r="G26" s="530">
        <f>G20+G8</f>
        <v>4306114</v>
      </c>
      <c r="H26" s="116"/>
      <c r="I26" s="117"/>
    </row>
    <row r="27" spans="1:9" ht="15" customHeight="1">
      <c r="A27" s="106"/>
      <c r="B27" s="106"/>
      <c r="C27" s="108"/>
      <c r="D27" s="108"/>
      <c r="E27" s="444"/>
      <c r="F27" s="108"/>
      <c r="G27" s="108"/>
      <c r="H27" s="116"/>
      <c r="I27" s="117"/>
    </row>
    <row r="28" spans="1:2" s="342" customFormat="1" ht="16.5" customHeight="1">
      <c r="A28" s="220">
        <v>1</v>
      </c>
      <c r="B28" s="482" t="s">
        <v>134</v>
      </c>
    </row>
    <row r="29" spans="1:2" s="342" customFormat="1" ht="16.5" customHeight="1">
      <c r="A29" s="220">
        <v>2</v>
      </c>
      <c r="B29" s="482" t="s">
        <v>229</v>
      </c>
    </row>
    <row r="30" spans="1:4" s="219" customFormat="1" ht="16.5" customHeight="1">
      <c r="A30" s="220">
        <v>3</v>
      </c>
      <c r="B30" s="482" t="s">
        <v>230</v>
      </c>
      <c r="C30" s="100"/>
      <c r="D30" s="100"/>
    </row>
    <row r="31" spans="1:8" s="219" customFormat="1" ht="16.5" customHeight="1">
      <c r="A31" s="220">
        <v>4</v>
      </c>
      <c r="B31" s="482" t="s">
        <v>135</v>
      </c>
      <c r="C31" s="100"/>
      <c r="D31" s="100"/>
      <c r="H31" s="218"/>
    </row>
    <row r="32" spans="1:3" s="337" customFormat="1" ht="16.5" customHeight="1">
      <c r="A32" s="220">
        <v>5</v>
      </c>
      <c r="B32" s="482" t="s">
        <v>231</v>
      </c>
      <c r="C32" s="395"/>
    </row>
    <row r="33" ht="16.5">
      <c r="A33" s="1"/>
    </row>
    <row r="37" ht="16.5">
      <c r="A37" s="158"/>
    </row>
  </sheetData>
  <mergeCells count="2">
    <mergeCell ref="F4:G4"/>
    <mergeCell ref="C4:D4"/>
  </mergeCells>
  <printOptions horizontalCentered="1"/>
  <pageMargins left="0.196850393700787" right="0" top="0.2" bottom="0.196850393700787" header="0.393700787401575" footer="0.1"/>
  <pageSetup firstPageNumber="20" useFirstPageNumber="1" fitToHeight="1" fitToWidth="1" horizontalDpi="300" verticalDpi="300" orientation="landscape" paperSize="9" r:id="rId1"/>
  <headerFooter alignWithMargins="0">
    <oddFooter>&amp;R&amp;"Times New Roman,Regular"&amp;10page 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"/>
    </sheetView>
  </sheetViews>
  <sheetFormatPr defaultColWidth="9.00390625" defaultRowHeight="16.5"/>
  <cols>
    <col min="2" max="2" width="3.25390625" style="0" customWidth="1"/>
    <col min="3" max="3" width="11.625" style="0" customWidth="1"/>
    <col min="4" max="4" width="31.50390625" style="0" customWidth="1"/>
    <col min="5" max="5" width="18.625" style="0" customWidth="1"/>
    <col min="6" max="6" width="9.50390625" style="0" customWidth="1"/>
    <col min="9" max="9" width="6.875" style="0" customWidth="1"/>
    <col min="10" max="10" width="7.00390625" style="0" customWidth="1"/>
  </cols>
  <sheetData>
    <row r="1" spans="1:8" ht="18.75">
      <c r="A1" s="48" t="s">
        <v>203</v>
      </c>
      <c r="B1" s="48"/>
      <c r="C1" s="1"/>
      <c r="D1" s="1"/>
      <c r="E1" s="1"/>
      <c r="F1" s="1"/>
      <c r="G1" s="6"/>
      <c r="H1" s="6"/>
    </row>
    <row r="2" spans="1:8" ht="18.75">
      <c r="A2" s="48"/>
      <c r="B2" s="48"/>
      <c r="C2" s="1"/>
      <c r="D2" s="1"/>
      <c r="E2" s="1"/>
      <c r="F2" s="1"/>
      <c r="G2" s="6"/>
      <c r="H2" s="6"/>
    </row>
    <row r="3" spans="1:8" ht="16.5">
      <c r="A3" s="132"/>
      <c r="B3" s="132"/>
      <c r="C3" s="5"/>
      <c r="D3" s="5"/>
      <c r="E3" s="8"/>
      <c r="F3" s="1"/>
      <c r="G3" s="6"/>
      <c r="H3" s="6"/>
    </row>
    <row r="4" spans="1:8" ht="18.75" customHeight="1">
      <c r="A4" s="311" t="s">
        <v>13</v>
      </c>
      <c r="B4" s="312"/>
      <c r="C4" s="313" t="s">
        <v>12</v>
      </c>
      <c r="D4" s="314"/>
      <c r="E4" s="742" t="s">
        <v>163</v>
      </c>
      <c r="F4" s="743"/>
      <c r="G4" s="6"/>
      <c r="H4" s="6"/>
    </row>
    <row r="5" spans="1:8" ht="15.75" customHeight="1">
      <c r="A5" s="315"/>
      <c r="B5" s="316"/>
      <c r="C5" s="317"/>
      <c r="D5" s="318"/>
      <c r="E5" s="744" t="s">
        <v>103</v>
      </c>
      <c r="F5" s="745"/>
      <c r="G5" s="6"/>
      <c r="H5" s="6"/>
    </row>
    <row r="6" spans="1:8" ht="16.5">
      <c r="A6" s="186">
        <v>1</v>
      </c>
      <c r="B6" s="125"/>
      <c r="C6" s="124" t="s">
        <v>104</v>
      </c>
      <c r="D6" s="326"/>
      <c r="E6" s="327">
        <v>2790.090217</v>
      </c>
      <c r="F6" s="188"/>
      <c r="G6" s="6"/>
      <c r="H6" s="6"/>
    </row>
    <row r="7" spans="1:8" ht="16.5">
      <c r="A7" s="186">
        <v>2</v>
      </c>
      <c r="B7" s="125"/>
      <c r="C7" s="124" t="s">
        <v>115</v>
      </c>
      <c r="D7" s="124"/>
      <c r="E7" s="327">
        <v>1438.121952</v>
      </c>
      <c r="F7" s="188"/>
      <c r="G7" s="6"/>
      <c r="H7" s="6"/>
    </row>
    <row r="8" spans="1:8" ht="16.5">
      <c r="A8" s="186">
        <v>3</v>
      </c>
      <c r="B8" s="125"/>
      <c r="C8" s="124" t="s">
        <v>114</v>
      </c>
      <c r="D8" s="124"/>
      <c r="E8" s="327">
        <v>1042.861622</v>
      </c>
      <c r="F8" s="320"/>
      <c r="G8" s="6"/>
      <c r="H8" s="6"/>
    </row>
    <row r="9" spans="1:8" ht="16.5">
      <c r="A9" s="186">
        <v>4</v>
      </c>
      <c r="B9" s="125"/>
      <c r="C9" s="124" t="s">
        <v>166</v>
      </c>
      <c r="D9" s="124"/>
      <c r="E9" s="344">
        <v>839.318035</v>
      </c>
      <c r="F9" s="188"/>
      <c r="G9" s="6"/>
      <c r="H9" s="6"/>
    </row>
    <row r="10" spans="1:8" ht="16.5">
      <c r="A10" s="186">
        <v>5</v>
      </c>
      <c r="B10" s="125"/>
      <c r="C10" s="124" t="s">
        <v>218</v>
      </c>
      <c r="D10" s="124"/>
      <c r="E10" s="344">
        <v>761.389823</v>
      </c>
      <c r="F10" s="188"/>
      <c r="G10" s="6"/>
      <c r="H10" s="6"/>
    </row>
    <row r="11" spans="1:8" ht="16.5">
      <c r="A11" s="186">
        <v>6</v>
      </c>
      <c r="B11" s="125"/>
      <c r="C11" s="124" t="s">
        <v>190</v>
      </c>
      <c r="D11" s="124"/>
      <c r="E11" s="344">
        <v>753.73821</v>
      </c>
      <c r="F11" s="188"/>
      <c r="G11" s="6"/>
      <c r="H11" s="6"/>
    </row>
    <row r="12" spans="1:8" ht="16.5">
      <c r="A12" s="186">
        <v>7</v>
      </c>
      <c r="B12" s="125"/>
      <c r="C12" s="124" t="s">
        <v>191</v>
      </c>
      <c r="D12" s="124"/>
      <c r="E12" s="344">
        <v>636.85429</v>
      </c>
      <c r="F12" s="188"/>
      <c r="G12" s="6"/>
      <c r="H12" s="6"/>
    </row>
    <row r="13" spans="1:8" ht="16.5">
      <c r="A13" s="186">
        <v>8</v>
      </c>
      <c r="B13" s="125"/>
      <c r="C13" s="124" t="s">
        <v>161</v>
      </c>
      <c r="D13" s="124"/>
      <c r="E13" s="344">
        <v>494.330023</v>
      </c>
      <c r="F13" s="188"/>
      <c r="G13" s="6"/>
      <c r="H13" s="6"/>
    </row>
    <row r="14" spans="1:8" ht="16.5">
      <c r="A14" s="186">
        <v>9</v>
      </c>
      <c r="B14" s="125"/>
      <c r="C14" s="124" t="s">
        <v>164</v>
      </c>
      <c r="D14" s="124"/>
      <c r="E14" s="344">
        <v>446.129462</v>
      </c>
      <c r="F14" s="188"/>
      <c r="G14" s="6"/>
      <c r="H14" s="6"/>
    </row>
    <row r="15" spans="1:8" ht="16.5">
      <c r="A15" s="184">
        <v>10</v>
      </c>
      <c r="B15" s="321"/>
      <c r="C15" s="146" t="s">
        <v>116</v>
      </c>
      <c r="D15" s="124"/>
      <c r="E15" s="344">
        <v>149.340415</v>
      </c>
      <c r="F15" s="185"/>
      <c r="G15" s="6"/>
      <c r="H15" s="6"/>
    </row>
    <row r="16" spans="1:8" ht="27.75" customHeight="1">
      <c r="A16" s="475" t="s">
        <v>172</v>
      </c>
      <c r="B16" s="476"/>
      <c r="C16" s="480" t="s">
        <v>172</v>
      </c>
      <c r="D16" s="479"/>
      <c r="E16" s="477" t="s">
        <v>173</v>
      </c>
      <c r="F16" s="478"/>
      <c r="G16" s="6"/>
      <c r="H16" s="7"/>
    </row>
    <row r="17" spans="1:8" ht="16.5">
      <c r="A17" s="683">
        <v>14</v>
      </c>
      <c r="B17" s="684"/>
      <c r="C17" s="685" t="s">
        <v>78</v>
      </c>
      <c r="D17" s="686"/>
      <c r="E17" s="687">
        <v>90.093754</v>
      </c>
      <c r="F17" s="688"/>
      <c r="G17" s="6"/>
      <c r="H17" s="7"/>
    </row>
    <row r="18" spans="1:8" ht="16.5">
      <c r="A18" s="6"/>
      <c r="B18" s="6"/>
      <c r="C18" s="6"/>
      <c r="D18" s="1"/>
      <c r="E18" s="1"/>
      <c r="F18" s="2"/>
      <c r="G18" s="6"/>
      <c r="H18" s="124"/>
    </row>
    <row r="19" spans="1:8" ht="16.5">
      <c r="A19" s="6" t="s">
        <v>144</v>
      </c>
      <c r="B19" s="6"/>
      <c r="C19" s="6"/>
      <c r="D19" s="6"/>
      <c r="E19" s="6"/>
      <c r="F19" s="3"/>
      <c r="G19" s="6"/>
      <c r="H19" s="6"/>
    </row>
    <row r="20" spans="1:8" ht="8.25" customHeight="1">
      <c r="A20" s="6"/>
      <c r="B20" s="6"/>
      <c r="C20" s="6"/>
      <c r="D20" s="6"/>
      <c r="E20" s="6"/>
      <c r="F20" s="3"/>
      <c r="G20" s="6"/>
      <c r="H20" s="6"/>
    </row>
    <row r="21" spans="1:8" ht="16.5">
      <c r="A21" s="6" t="s">
        <v>165</v>
      </c>
      <c r="B21" s="6"/>
      <c r="C21" s="6"/>
      <c r="D21" s="6"/>
      <c r="E21" s="6"/>
      <c r="F21" s="3"/>
      <c r="G21" s="6"/>
      <c r="H21" s="6"/>
    </row>
    <row r="22" spans="1:8" ht="7.5" customHeight="1">
      <c r="A22" s="6"/>
      <c r="B22" s="6"/>
      <c r="C22" s="6"/>
      <c r="D22" s="6"/>
      <c r="E22" s="6"/>
      <c r="F22" s="3"/>
      <c r="G22" s="6"/>
      <c r="H22" s="6"/>
    </row>
    <row r="23" spans="1:8" ht="16.5">
      <c r="A23" s="6" t="s">
        <v>105</v>
      </c>
      <c r="B23" s="6"/>
      <c r="C23" s="6"/>
      <c r="D23" s="6"/>
      <c r="E23" s="6"/>
      <c r="F23" s="3"/>
      <c r="G23" s="6"/>
      <c r="H23" s="6"/>
    </row>
    <row r="24" spans="1:8" ht="7.5" customHeight="1">
      <c r="A24" s="6"/>
      <c r="B24" s="6"/>
      <c r="C24" s="6"/>
      <c r="D24" s="6"/>
      <c r="E24" s="6"/>
      <c r="F24" s="6"/>
      <c r="G24" s="6"/>
      <c r="H24" s="6"/>
    </row>
    <row r="25" spans="1:8" ht="17.25" customHeight="1">
      <c r="A25" s="6" t="s">
        <v>38</v>
      </c>
      <c r="F25" s="6"/>
      <c r="H25" s="6"/>
    </row>
    <row r="26" spans="1:8" ht="8.25" customHeight="1">
      <c r="A26" s="6"/>
      <c r="F26" s="6"/>
      <c r="H26" s="6"/>
    </row>
    <row r="27" spans="2:8" ht="16.5">
      <c r="B27" s="233"/>
      <c r="C27" s="233"/>
      <c r="D27" s="233"/>
      <c r="E27" s="233"/>
      <c r="F27" s="233"/>
      <c r="G27" s="233"/>
      <c r="H27" s="233"/>
    </row>
    <row r="28" spans="1:8" ht="14.25" customHeight="1">
      <c r="A28" s="175" t="s">
        <v>149</v>
      </c>
      <c r="B28" s="233"/>
      <c r="C28" s="233"/>
      <c r="D28" s="233"/>
      <c r="E28" s="233"/>
      <c r="F28" s="233"/>
      <c r="G28" s="233"/>
      <c r="H28" s="233"/>
    </row>
    <row r="29" s="6" customFormat="1" ht="12.75"/>
    <row r="30" s="6" customFormat="1" ht="12.75" customHeight="1">
      <c r="C30" s="124"/>
    </row>
  </sheetData>
  <mergeCells count="2">
    <mergeCell ref="E4:F4"/>
    <mergeCell ref="E5:F5"/>
  </mergeCells>
  <printOptions/>
  <pageMargins left="0.748031496062992" right="0" top="0.984251968503937" bottom="0.196850393700787" header="0.511811023622047" footer="0.1"/>
  <pageSetup firstPageNumber="21" useFirstPageNumber="1" horizontalDpi="600" verticalDpi="600" orientation="landscape" paperSize="9" r:id="rId1"/>
  <headerFooter alignWithMargins="0">
    <oddFooter>&amp;R&amp;"Times New Roman,Regular"&amp;10page 17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"/>
    </sheetView>
  </sheetViews>
  <sheetFormatPr defaultColWidth="9.00390625" defaultRowHeight="16.5"/>
  <cols>
    <col min="2" max="2" width="3.25390625" style="0" customWidth="1"/>
    <col min="3" max="3" width="11.625" style="0" customWidth="1"/>
    <col min="4" max="4" width="33.875" style="0" customWidth="1"/>
    <col min="5" max="5" width="21.75390625" style="0" customWidth="1"/>
    <col min="6" max="6" width="7.00390625" style="0" customWidth="1"/>
    <col min="12" max="12" width="6.875" style="0" customWidth="1"/>
    <col min="13" max="13" width="7.00390625" style="0" customWidth="1"/>
  </cols>
  <sheetData>
    <row r="1" spans="1:10" ht="18.75">
      <c r="A1" s="48" t="s">
        <v>204</v>
      </c>
      <c r="B1" s="48"/>
      <c r="C1" s="1"/>
      <c r="D1" s="1"/>
      <c r="E1" s="1"/>
      <c r="F1" s="1"/>
      <c r="G1" s="6"/>
      <c r="H1" s="6"/>
      <c r="I1" s="6"/>
      <c r="J1" s="6"/>
    </row>
    <row r="2" spans="1:10" ht="18.75">
      <c r="A2" s="48"/>
      <c r="B2" s="48"/>
      <c r="C2" s="1"/>
      <c r="D2" s="1"/>
      <c r="E2" s="1"/>
      <c r="F2" s="1"/>
      <c r="G2" s="6"/>
      <c r="H2" s="6"/>
      <c r="I2" s="6"/>
      <c r="J2" s="6"/>
    </row>
    <row r="3" spans="1:10" ht="16.5">
      <c r="A3" s="132"/>
      <c r="B3" s="132"/>
      <c r="C3" s="5"/>
      <c r="D3" s="5"/>
      <c r="E3" s="8"/>
      <c r="F3" s="1"/>
      <c r="G3" s="6"/>
      <c r="H3" s="6"/>
      <c r="I3" s="6"/>
      <c r="J3" s="6"/>
    </row>
    <row r="4" spans="1:10" ht="18.75" customHeight="1">
      <c r="A4" s="311" t="s">
        <v>13</v>
      </c>
      <c r="B4" s="312"/>
      <c r="C4" s="313" t="s">
        <v>12</v>
      </c>
      <c r="D4" s="314"/>
      <c r="E4" s="742" t="s">
        <v>106</v>
      </c>
      <c r="F4" s="743"/>
      <c r="G4" s="6"/>
      <c r="H4" s="6"/>
      <c r="I4" s="6"/>
      <c r="J4" s="6"/>
    </row>
    <row r="5" spans="1:10" ht="15.75" customHeight="1">
      <c r="A5" s="315"/>
      <c r="B5" s="316"/>
      <c r="C5" s="317"/>
      <c r="D5" s="318"/>
      <c r="E5" s="744" t="s">
        <v>57</v>
      </c>
      <c r="F5" s="745"/>
      <c r="G5" s="6"/>
      <c r="H5" s="6"/>
      <c r="I5" s="6"/>
      <c r="J5" s="6"/>
    </row>
    <row r="6" spans="1:10" ht="16.5">
      <c r="A6" s="186">
        <v>1</v>
      </c>
      <c r="B6" s="125"/>
      <c r="C6" s="124" t="s">
        <v>218</v>
      </c>
      <c r="D6" s="324"/>
      <c r="E6" s="327">
        <v>462775046.14398205</v>
      </c>
      <c r="F6" s="188"/>
      <c r="G6" s="6"/>
      <c r="H6" s="6"/>
      <c r="I6" s="6"/>
      <c r="J6" s="6"/>
    </row>
    <row r="7" spans="1:10" ht="16.5">
      <c r="A7" s="186">
        <v>2</v>
      </c>
      <c r="B7" s="125"/>
      <c r="C7" s="124" t="s">
        <v>115</v>
      </c>
      <c r="D7" s="325"/>
      <c r="E7" s="327">
        <v>101323295.004399</v>
      </c>
      <c r="F7" s="320"/>
      <c r="G7" s="6"/>
      <c r="H7" s="6"/>
      <c r="I7" s="6"/>
      <c r="J7" s="6"/>
    </row>
    <row r="8" spans="1:10" ht="16.5">
      <c r="A8" s="186">
        <v>3</v>
      </c>
      <c r="B8" s="125"/>
      <c r="C8" s="124" t="s">
        <v>123</v>
      </c>
      <c r="D8" s="325"/>
      <c r="E8" s="327">
        <v>43613969.54590601</v>
      </c>
      <c r="F8" s="188"/>
      <c r="G8" s="6"/>
      <c r="H8" s="6"/>
      <c r="I8" s="6"/>
      <c r="J8" s="6"/>
    </row>
    <row r="9" spans="1:10" ht="16.5">
      <c r="A9" s="186">
        <v>4</v>
      </c>
      <c r="B9" s="125"/>
      <c r="C9" s="124" t="s">
        <v>190</v>
      </c>
      <c r="D9" s="325"/>
      <c r="E9" s="327">
        <v>40732163</v>
      </c>
      <c r="F9" s="188"/>
      <c r="G9" s="6"/>
      <c r="H9" s="6"/>
      <c r="I9" s="6"/>
      <c r="J9" s="6"/>
    </row>
    <row r="10" spans="1:10" ht="16.5">
      <c r="A10" s="666">
        <v>5</v>
      </c>
      <c r="B10" s="681"/>
      <c r="C10" s="695" t="s">
        <v>78</v>
      </c>
      <c r="D10" s="696"/>
      <c r="E10" s="697">
        <v>3985679.816688</v>
      </c>
      <c r="F10" s="671"/>
      <c r="G10" s="6"/>
      <c r="H10" s="6"/>
      <c r="I10" s="6"/>
      <c r="J10" s="6"/>
    </row>
    <row r="11" spans="1:10" ht="16.5">
      <c r="A11" s="257">
        <v>6</v>
      </c>
      <c r="B11" s="492"/>
      <c r="C11" s="259" t="s">
        <v>122</v>
      </c>
      <c r="D11" s="325"/>
      <c r="E11" s="493">
        <v>3474017.6091329996</v>
      </c>
      <c r="F11" s="222"/>
      <c r="G11" s="6"/>
      <c r="H11" s="124"/>
      <c r="I11" s="326"/>
      <c r="J11" s="94"/>
    </row>
    <row r="12" spans="1:10" ht="16.5">
      <c r="A12" s="186">
        <v>7</v>
      </c>
      <c r="B12" s="125"/>
      <c r="C12" s="124" t="s">
        <v>116</v>
      </c>
      <c r="D12" s="325"/>
      <c r="E12" s="327">
        <v>3190157.618562</v>
      </c>
      <c r="F12" s="188"/>
      <c r="G12" s="6"/>
      <c r="H12" s="124"/>
      <c r="I12" s="326"/>
      <c r="J12" s="94"/>
    </row>
    <row r="13" spans="1:10" ht="16.5">
      <c r="A13" s="186">
        <v>8</v>
      </c>
      <c r="B13" s="125"/>
      <c r="C13" s="124" t="s">
        <v>191</v>
      </c>
      <c r="D13" s="325"/>
      <c r="E13" s="327">
        <v>2910876.269743</v>
      </c>
      <c r="F13" s="188"/>
      <c r="G13" s="6"/>
      <c r="H13" s="124"/>
      <c r="I13" s="326"/>
      <c r="J13" s="94"/>
    </row>
    <row r="14" spans="1:10" ht="16.5">
      <c r="A14" s="186">
        <v>9</v>
      </c>
      <c r="B14" s="125"/>
      <c r="C14" s="124" t="s">
        <v>192</v>
      </c>
      <c r="D14" s="338"/>
      <c r="E14" s="327">
        <v>1741730.7436860004</v>
      </c>
      <c r="F14" s="188"/>
      <c r="G14" s="6"/>
      <c r="H14" s="124"/>
      <c r="I14" s="359"/>
      <c r="J14" s="94"/>
    </row>
    <row r="15" spans="1:10" ht="16.5">
      <c r="A15" s="184">
        <v>10</v>
      </c>
      <c r="B15" s="321"/>
      <c r="C15" s="146" t="s">
        <v>136</v>
      </c>
      <c r="D15" s="473"/>
      <c r="E15" s="474">
        <v>1271388.623108</v>
      </c>
      <c r="F15" s="185"/>
      <c r="G15" s="6"/>
      <c r="H15" s="124"/>
      <c r="I15" s="326"/>
      <c r="J15" s="94"/>
    </row>
    <row r="16" spans="1:10" ht="16.5">
      <c r="A16" s="125"/>
      <c r="B16" s="125"/>
      <c r="C16" s="322"/>
      <c r="D16" s="319"/>
      <c r="E16" s="323"/>
      <c r="F16" s="124"/>
      <c r="G16" s="6"/>
      <c r="H16" s="6"/>
      <c r="I16" s="6"/>
      <c r="J16" s="6"/>
    </row>
    <row r="17" spans="1:10" ht="12.75" customHeight="1">
      <c r="A17" s="6"/>
      <c r="B17" s="6"/>
      <c r="C17" s="6"/>
      <c r="D17" s="1"/>
      <c r="E17" s="1"/>
      <c r="F17" s="2"/>
      <c r="G17" s="6"/>
      <c r="H17" s="6"/>
      <c r="I17" s="6"/>
      <c r="J17" s="6"/>
    </row>
    <row r="18" spans="1:10" ht="16.5">
      <c r="A18" s="6" t="s">
        <v>144</v>
      </c>
      <c r="B18" s="6"/>
      <c r="C18" s="6"/>
      <c r="D18" s="6"/>
      <c r="E18" s="6"/>
      <c r="F18" s="3"/>
      <c r="G18" s="6"/>
      <c r="H18" s="6"/>
      <c r="I18" s="6"/>
      <c r="J18" s="6"/>
    </row>
    <row r="19" spans="1:10" ht="9.75" customHeight="1">
      <c r="A19" s="6"/>
      <c r="B19" s="6"/>
      <c r="C19" s="6"/>
      <c r="D19" s="6"/>
      <c r="E19" s="6"/>
      <c r="F19" s="3"/>
      <c r="G19" s="6"/>
      <c r="H19" s="6"/>
      <c r="I19" s="6"/>
      <c r="J19" s="6"/>
    </row>
    <row r="20" spans="1:10" ht="16.5">
      <c r="A20" s="6" t="s">
        <v>107</v>
      </c>
      <c r="B20" s="6"/>
      <c r="C20" s="6"/>
      <c r="D20" s="6"/>
      <c r="E20" s="6"/>
      <c r="F20" s="3"/>
      <c r="G20" s="6"/>
      <c r="H20" s="6"/>
      <c r="I20" s="6"/>
      <c r="J20" s="6"/>
    </row>
    <row r="21" spans="1:10" ht="11.25" customHeight="1">
      <c r="A21" s="6" t="s">
        <v>167</v>
      </c>
      <c r="B21" s="6"/>
      <c r="C21" s="6"/>
      <c r="D21" s="6"/>
      <c r="E21" s="6"/>
      <c r="F21" s="3"/>
      <c r="G21" s="6"/>
      <c r="H21" s="6"/>
      <c r="I21" s="6"/>
      <c r="J21" s="6"/>
    </row>
    <row r="22" spans="1:10" ht="8.25" customHeight="1">
      <c r="A22" s="6"/>
      <c r="B22" s="6"/>
      <c r="C22" s="6"/>
      <c r="D22" s="6"/>
      <c r="E22" s="6"/>
      <c r="F22" s="3"/>
      <c r="G22" s="6"/>
      <c r="H22" s="6"/>
      <c r="I22" s="6"/>
      <c r="J22" s="6"/>
    </row>
    <row r="23" spans="1:10" ht="11.25" customHeight="1">
      <c r="A23" s="6" t="s">
        <v>169</v>
      </c>
      <c r="B23" s="6"/>
      <c r="C23" s="6"/>
      <c r="D23" s="6"/>
      <c r="E23" s="6"/>
      <c r="F23" s="3"/>
      <c r="G23" s="6"/>
      <c r="H23" s="6"/>
      <c r="I23" s="6"/>
      <c r="J23" s="6"/>
    </row>
    <row r="24" spans="1:10" ht="7.5" customHeight="1">
      <c r="A24" s="6"/>
      <c r="B24" s="6"/>
      <c r="C24" s="6"/>
      <c r="D24" s="6"/>
      <c r="E24" s="6"/>
      <c r="F24" s="3"/>
      <c r="G24" s="6"/>
      <c r="H24" s="6"/>
      <c r="I24" s="6"/>
      <c r="J24" s="6"/>
    </row>
    <row r="25" spans="1:10" ht="16.5">
      <c r="A25" s="6" t="s">
        <v>108</v>
      </c>
      <c r="B25" s="6"/>
      <c r="C25" s="6"/>
      <c r="D25" s="6"/>
      <c r="E25" s="6"/>
      <c r="F25" s="3"/>
      <c r="G25" s="6"/>
      <c r="H25" s="6"/>
      <c r="I25" s="6"/>
      <c r="J25" s="6"/>
    </row>
    <row r="26" spans="1:9" ht="11.25" customHeight="1">
      <c r="A26" s="6" t="s">
        <v>168</v>
      </c>
      <c r="F26" s="6"/>
      <c r="I26" s="6"/>
    </row>
    <row r="27" ht="7.5" customHeight="1"/>
    <row r="28" ht="12" customHeight="1">
      <c r="A28" s="6" t="s">
        <v>38</v>
      </c>
    </row>
    <row r="29" ht="11.25" customHeight="1"/>
    <row r="30" spans="1:11" ht="16.5">
      <c r="A30" s="6"/>
      <c r="K30" s="95"/>
    </row>
  </sheetData>
  <mergeCells count="2">
    <mergeCell ref="E4:F4"/>
    <mergeCell ref="E5:F5"/>
  </mergeCells>
  <printOptions/>
  <pageMargins left="0.748031496062992" right="0" top="0.984251968503937" bottom="0.196850393700787" header="0.511811023622047" footer="0.1"/>
  <pageSetup firstPageNumber="22" useFirstPageNumber="1" horizontalDpi="600" verticalDpi="600" orientation="landscape" paperSize="9" r:id="rId1"/>
  <headerFooter alignWithMargins="0">
    <oddFooter>&amp;R&amp;"Times New Roman,Regular"&amp;10page 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 topLeftCell="A1">
      <selection activeCell="A1" sqref="A1"/>
    </sheetView>
  </sheetViews>
  <sheetFormatPr defaultColWidth="9.00390625" defaultRowHeight="16.5"/>
  <cols>
    <col min="1" max="1" width="3.875" style="370" customWidth="1"/>
    <col min="2" max="2" width="9.00390625" style="370" customWidth="1"/>
    <col min="3" max="3" width="31.375" style="370" customWidth="1"/>
    <col min="4" max="4" width="22.625" style="370" customWidth="1"/>
    <col min="5" max="5" width="18.375" style="370" customWidth="1"/>
    <col min="6" max="6" width="4.125" style="370" customWidth="1"/>
    <col min="7" max="7" width="14.25390625" style="370" customWidth="1"/>
    <col min="8" max="8" width="16.50390625" style="371" customWidth="1"/>
    <col min="9" max="9" width="3.875" style="370" customWidth="1"/>
    <col min="10" max="10" width="15.25390625" style="370" customWidth="1"/>
    <col min="11" max="11" width="8.25390625" style="370" customWidth="1"/>
    <col min="12" max="12" width="8.125" style="370" customWidth="1"/>
    <col min="13" max="16384" width="9.00390625" style="370" customWidth="1"/>
  </cols>
  <sheetData>
    <row r="1" ht="22.5">
      <c r="A1" s="521" t="s">
        <v>182</v>
      </c>
    </row>
    <row r="2" ht="10.5" customHeight="1">
      <c r="A2" s="369"/>
    </row>
    <row r="3" spans="1:8" s="372" customFormat="1" ht="18.75">
      <c r="A3" s="372" t="s">
        <v>43</v>
      </c>
      <c r="H3" s="373"/>
    </row>
    <row r="4" spans="1:9" s="377" customFormat="1" ht="9" customHeight="1">
      <c r="A4" s="374"/>
      <c r="B4" s="374"/>
      <c r="C4" s="374"/>
      <c r="D4" s="374"/>
      <c r="E4" s="719"/>
      <c r="F4" s="719"/>
      <c r="G4" s="719"/>
      <c r="H4" s="375"/>
      <c r="I4" s="376"/>
    </row>
    <row r="5" spans="1:10" s="377" customFormat="1" ht="16.5" customHeight="1">
      <c r="A5" s="378" t="s">
        <v>95</v>
      </c>
      <c r="B5" s="379"/>
      <c r="C5" s="379"/>
      <c r="D5" s="379"/>
      <c r="E5" s="720" t="s">
        <v>243</v>
      </c>
      <c r="F5" s="720"/>
      <c r="G5" s="720"/>
      <c r="H5" s="712" t="s">
        <v>181</v>
      </c>
      <c r="I5" s="712"/>
      <c r="J5" s="712"/>
    </row>
    <row r="6" spans="2:10" s="377" customFormat="1" ht="9.75" customHeight="1">
      <c r="B6" s="380"/>
      <c r="C6" s="376"/>
      <c r="D6" s="376"/>
      <c r="E6" s="381"/>
      <c r="F6" s="382"/>
      <c r="G6" s="382"/>
      <c r="H6" s="383"/>
      <c r="I6" s="384"/>
      <c r="J6" s="376"/>
    </row>
    <row r="7" spans="1:10" s="377" customFormat="1" ht="17.25" customHeight="1">
      <c r="A7" s="396" t="s">
        <v>234</v>
      </c>
      <c r="B7" s="374"/>
      <c r="D7" s="374"/>
      <c r="E7" s="459">
        <v>630.724507409</v>
      </c>
      <c r="F7" s="460" t="s">
        <v>49</v>
      </c>
      <c r="G7" s="460" t="s">
        <v>72</v>
      </c>
      <c r="H7" s="461">
        <v>590.846</v>
      </c>
      <c r="I7" s="462" t="s">
        <v>49</v>
      </c>
      <c r="J7" s="374" t="s">
        <v>195</v>
      </c>
    </row>
    <row r="8" spans="1:10" s="377" customFormat="1" ht="17.25" customHeight="1">
      <c r="A8" s="374" t="s">
        <v>388</v>
      </c>
      <c r="B8" s="374"/>
      <c r="D8" s="374"/>
      <c r="E8" s="459">
        <v>386.872092401</v>
      </c>
      <c r="F8" s="460" t="s">
        <v>49</v>
      </c>
      <c r="G8" s="460" t="s">
        <v>72</v>
      </c>
      <c r="H8" s="461">
        <v>361.271117953</v>
      </c>
      <c r="I8" s="462" t="s">
        <v>49</v>
      </c>
      <c r="J8" s="374" t="s">
        <v>180</v>
      </c>
    </row>
    <row r="9" spans="1:10" s="377" customFormat="1" ht="17.25" customHeight="1">
      <c r="A9" s="374" t="s">
        <v>389</v>
      </c>
      <c r="B9" s="374"/>
      <c r="D9" s="374"/>
      <c r="E9" s="459">
        <v>141.68669382</v>
      </c>
      <c r="F9" s="460" t="s">
        <v>49</v>
      </c>
      <c r="G9" s="460"/>
      <c r="H9" s="461">
        <v>21.20237</v>
      </c>
      <c r="I9" s="462" t="s">
        <v>49</v>
      </c>
      <c r="J9" s="374" t="s">
        <v>180</v>
      </c>
    </row>
    <row r="10" spans="1:10" s="377" customFormat="1" ht="17.25" customHeight="1">
      <c r="A10" s="396" t="s">
        <v>383</v>
      </c>
      <c r="B10" s="374"/>
      <c r="D10" s="374"/>
      <c r="E10" s="495">
        <v>177.641518</v>
      </c>
      <c r="F10" s="460" t="s">
        <v>196</v>
      </c>
      <c r="G10" s="460"/>
      <c r="H10" s="494">
        <v>151.585525</v>
      </c>
      <c r="I10" s="462" t="s">
        <v>196</v>
      </c>
      <c r="J10" s="374" t="s">
        <v>195</v>
      </c>
    </row>
    <row r="11" spans="1:10" s="377" customFormat="1" ht="17.25" customHeight="1">
      <c r="A11" s="380" t="s">
        <v>384</v>
      </c>
      <c r="B11" s="376"/>
      <c r="D11" s="376"/>
      <c r="E11" s="381">
        <v>1676.064952676</v>
      </c>
      <c r="F11" s="382" t="s">
        <v>49</v>
      </c>
      <c r="G11" s="382"/>
      <c r="H11" s="383">
        <v>1039.556769605</v>
      </c>
      <c r="I11" s="384" t="s">
        <v>49</v>
      </c>
      <c r="J11" s="376" t="s">
        <v>180</v>
      </c>
    </row>
    <row r="12" spans="1:10" s="377" customFormat="1" ht="17.25" customHeight="1">
      <c r="A12" s="396" t="s">
        <v>385</v>
      </c>
      <c r="B12" s="376"/>
      <c r="D12" s="376"/>
      <c r="E12" s="385">
        <v>12302</v>
      </c>
      <c r="F12" s="382"/>
      <c r="G12" s="382"/>
      <c r="H12" s="386">
        <v>9053</v>
      </c>
      <c r="I12" s="384"/>
      <c r="J12" s="374" t="s">
        <v>180</v>
      </c>
    </row>
    <row r="13" spans="1:10" s="377" customFormat="1" ht="17.25" customHeight="1">
      <c r="A13" s="396" t="s">
        <v>235</v>
      </c>
      <c r="B13" s="376"/>
      <c r="D13" s="376"/>
      <c r="E13" s="385"/>
      <c r="F13" s="382"/>
      <c r="G13" s="382"/>
      <c r="H13" s="386"/>
      <c r="I13" s="384"/>
      <c r="J13" s="374"/>
    </row>
    <row r="14" spans="1:10" s="377" customFormat="1" ht="16.5">
      <c r="A14" s="374" t="s">
        <v>194</v>
      </c>
      <c r="B14" s="376"/>
      <c r="D14" s="376"/>
      <c r="E14" s="385">
        <v>8072</v>
      </c>
      <c r="F14" s="382"/>
      <c r="G14" s="382"/>
      <c r="H14" s="386">
        <v>4231</v>
      </c>
      <c r="I14" s="384"/>
      <c r="J14" s="376" t="s">
        <v>180</v>
      </c>
    </row>
    <row r="15" spans="1:10" s="377" customFormat="1" ht="17.25" customHeight="1">
      <c r="A15" s="396" t="s">
        <v>386</v>
      </c>
      <c r="B15" s="374"/>
      <c r="D15" s="374"/>
      <c r="E15" s="459">
        <v>499.685867133</v>
      </c>
      <c r="F15" s="460" t="s">
        <v>49</v>
      </c>
      <c r="G15" s="460"/>
      <c r="H15" s="461">
        <v>441.102938807</v>
      </c>
      <c r="I15" s="462" t="s">
        <v>49</v>
      </c>
      <c r="J15" s="374" t="s">
        <v>180</v>
      </c>
    </row>
    <row r="16" s="389" customFormat="1" ht="20.25" customHeight="1">
      <c r="H16" s="390"/>
    </row>
    <row r="17" s="119" customFormat="1" ht="20.25">
      <c r="A17" s="159" t="s">
        <v>35</v>
      </c>
    </row>
    <row r="18" spans="1:8" s="120" customFormat="1" ht="9.75" customHeight="1">
      <c r="A18" s="138"/>
      <c r="B18" s="138"/>
      <c r="C18" s="138"/>
      <c r="D18" s="140"/>
      <c r="E18" s="140"/>
      <c r="F18" s="139"/>
      <c r="G18" s="138"/>
      <c r="H18" s="138"/>
    </row>
    <row r="19" spans="1:10" s="120" customFormat="1" ht="18.75">
      <c r="A19" s="138"/>
      <c r="E19" s="721" t="s">
        <v>243</v>
      </c>
      <c r="F19" s="721"/>
      <c r="G19" s="721"/>
      <c r="H19" s="453"/>
      <c r="I19" s="141" t="s">
        <v>181</v>
      </c>
      <c r="J19" s="141"/>
    </row>
    <row r="20" spans="1:10" s="120" customFormat="1" ht="18.75">
      <c r="A20" s="138"/>
      <c r="B20" s="138"/>
      <c r="E20" s="716" t="s">
        <v>22</v>
      </c>
      <c r="F20" s="716"/>
      <c r="G20" s="716"/>
      <c r="H20" s="468"/>
      <c r="I20" s="469" t="s">
        <v>22</v>
      </c>
      <c r="J20" s="469"/>
    </row>
    <row r="21" spans="1:10" s="120" customFormat="1" ht="6.75" customHeight="1">
      <c r="A21" s="138"/>
      <c r="B21" s="138"/>
      <c r="E21" s="665"/>
      <c r="F21" s="665"/>
      <c r="G21" s="665"/>
      <c r="H21" s="694"/>
      <c r="I21" s="141"/>
      <c r="J21" s="141"/>
    </row>
    <row r="22" spans="1:8" s="120" customFormat="1" ht="20.25" customHeight="1">
      <c r="A22" s="711" t="s">
        <v>387</v>
      </c>
      <c r="B22" s="711"/>
      <c r="C22" s="711"/>
      <c r="E22" s="140"/>
      <c r="F22" s="139"/>
      <c r="G22" s="139"/>
      <c r="H22" s="141"/>
    </row>
    <row r="23" spans="1:8" s="120" customFormat="1" ht="7.5" customHeight="1">
      <c r="A23" s="138"/>
      <c r="B23" s="138"/>
      <c r="C23" s="138"/>
      <c r="E23" s="140"/>
      <c r="F23" s="139"/>
      <c r="G23" s="139"/>
      <c r="H23" s="141"/>
    </row>
    <row r="24" spans="1:10" s="395" customFormat="1" ht="21.75" customHeight="1">
      <c r="A24" s="111" t="s">
        <v>26</v>
      </c>
      <c r="B24" s="112"/>
      <c r="E24" s="717">
        <v>9279877</v>
      </c>
      <c r="F24" s="717"/>
      <c r="H24" s="486">
        <v>7961028</v>
      </c>
      <c r="I24" s="486"/>
      <c r="J24" s="465" t="s">
        <v>180</v>
      </c>
    </row>
    <row r="25" spans="1:10" s="160" customFormat="1" ht="4.5" customHeight="1">
      <c r="A25" s="140"/>
      <c r="B25" s="140"/>
      <c r="C25" s="139"/>
      <c r="E25" s="345"/>
      <c r="F25" s="139"/>
      <c r="H25" s="143"/>
      <c r="J25" s="466"/>
    </row>
    <row r="26" spans="1:10" s="160" customFormat="1" ht="21.75" customHeight="1">
      <c r="A26" s="142" t="s">
        <v>236</v>
      </c>
      <c r="B26" s="140"/>
      <c r="C26" s="139"/>
      <c r="E26" s="717">
        <v>1961131</v>
      </c>
      <c r="F26" s="717"/>
      <c r="H26" s="143">
        <v>1727847</v>
      </c>
      <c r="J26" s="465" t="s">
        <v>195</v>
      </c>
    </row>
    <row r="27" spans="1:10" s="160" customFormat="1" ht="4.5" customHeight="1">
      <c r="A27" s="140"/>
      <c r="B27" s="140"/>
      <c r="C27" s="139"/>
      <c r="E27" s="345"/>
      <c r="F27" s="139"/>
      <c r="H27" s="143"/>
      <c r="J27" s="466"/>
    </row>
    <row r="28" spans="1:10" s="395" customFormat="1" ht="21.75" customHeight="1">
      <c r="A28" s="111" t="s">
        <v>32</v>
      </c>
      <c r="B28" s="111"/>
      <c r="E28" s="715">
        <v>286591</v>
      </c>
      <c r="F28" s="715"/>
      <c r="H28" s="486">
        <v>156957</v>
      </c>
      <c r="I28" s="486"/>
      <c r="J28" s="465" t="s">
        <v>180</v>
      </c>
    </row>
    <row r="29" spans="1:10" s="160" customFormat="1" ht="4.5" customHeight="1">
      <c r="A29" s="140"/>
      <c r="B29" s="140"/>
      <c r="C29" s="139"/>
      <c r="E29" s="345"/>
      <c r="F29" s="139"/>
      <c r="H29" s="143"/>
      <c r="J29" s="466"/>
    </row>
    <row r="30" ht="12.75" customHeight="1">
      <c r="J30" s="467"/>
    </row>
    <row r="31" spans="1:10" ht="18.75">
      <c r="A31" s="711" t="s">
        <v>146</v>
      </c>
      <c r="B31" s="711"/>
      <c r="C31" s="711"/>
      <c r="I31" s="375"/>
      <c r="J31" s="384"/>
    </row>
    <row r="32" spans="1:10" ht="8.25" customHeight="1">
      <c r="A32" s="445"/>
      <c r="B32" s="445"/>
      <c r="C32" s="445"/>
      <c r="I32" s="375"/>
      <c r="J32" s="384"/>
    </row>
    <row r="33" spans="1:11" ht="18.75" customHeight="1">
      <c r="A33" s="142" t="s">
        <v>237</v>
      </c>
      <c r="B33" s="387"/>
      <c r="C33" s="399"/>
      <c r="E33" s="718">
        <v>11148</v>
      </c>
      <c r="F33" s="718"/>
      <c r="G33" s="532" t="s">
        <v>206</v>
      </c>
      <c r="H33" s="486">
        <v>10673</v>
      </c>
      <c r="I33" s="486"/>
      <c r="J33" s="398" t="s">
        <v>143</v>
      </c>
      <c r="K33" s="398"/>
    </row>
    <row r="34" spans="1:11" ht="6" customHeight="1">
      <c r="A34" s="142"/>
      <c r="B34" s="138"/>
      <c r="C34" s="139"/>
      <c r="E34" s="397"/>
      <c r="F34" s="388"/>
      <c r="G34" s="532"/>
      <c r="H34" s="464"/>
      <c r="I34" s="375"/>
      <c r="J34" s="398"/>
      <c r="K34" s="398"/>
    </row>
    <row r="35" spans="1:11" ht="18.75">
      <c r="A35" s="142" t="s">
        <v>236</v>
      </c>
      <c r="B35" s="138"/>
      <c r="C35" s="139"/>
      <c r="E35" s="713">
        <v>344647</v>
      </c>
      <c r="F35" s="713"/>
      <c r="G35" s="532" t="s">
        <v>244</v>
      </c>
      <c r="H35" s="486">
        <v>268769</v>
      </c>
      <c r="I35" s="486"/>
      <c r="J35" s="398" t="s">
        <v>208</v>
      </c>
      <c r="K35" s="398"/>
    </row>
    <row r="36" spans="1:11" ht="6.75" customHeight="1">
      <c r="A36" s="142"/>
      <c r="B36" s="387"/>
      <c r="C36" s="399"/>
      <c r="E36" s="400"/>
      <c r="F36" s="388"/>
      <c r="G36" s="532"/>
      <c r="H36" s="464"/>
      <c r="I36" s="375"/>
      <c r="J36" s="398"/>
      <c r="K36" s="398"/>
    </row>
    <row r="37" spans="1:11" ht="18.75">
      <c r="A37" s="142" t="s">
        <v>238</v>
      </c>
      <c r="B37" s="138"/>
      <c r="C37" s="139"/>
      <c r="E37" s="714">
        <v>9893</v>
      </c>
      <c r="F37" s="714"/>
      <c r="G37" s="532" t="s">
        <v>207</v>
      </c>
      <c r="H37" s="486">
        <v>6021</v>
      </c>
      <c r="I37" s="486"/>
      <c r="J37" s="398" t="s">
        <v>137</v>
      </c>
      <c r="K37" s="398"/>
    </row>
    <row r="38" spans="1:11" ht="6.75" customHeight="1">
      <c r="A38" s="142"/>
      <c r="B38" s="138"/>
      <c r="C38" s="139"/>
      <c r="E38" s="597"/>
      <c r="F38" s="597"/>
      <c r="G38" s="532"/>
      <c r="H38" s="486"/>
      <c r="I38" s="486"/>
      <c r="J38" s="398"/>
      <c r="K38" s="398"/>
    </row>
    <row r="39" spans="1:11" ht="18.75">
      <c r="A39" s="142" t="s">
        <v>274</v>
      </c>
      <c r="B39" s="138"/>
      <c r="C39" s="139"/>
      <c r="E39" s="714">
        <v>278</v>
      </c>
      <c r="F39" s="714"/>
      <c r="G39" s="532" t="s">
        <v>275</v>
      </c>
      <c r="H39" s="486">
        <v>248</v>
      </c>
      <c r="I39" s="486"/>
      <c r="J39" s="398" t="s">
        <v>276</v>
      </c>
      <c r="K39" s="398"/>
    </row>
    <row r="40" spans="1:10" ht="18.75">
      <c r="A40" s="138"/>
      <c r="B40" s="138"/>
      <c r="C40" s="138"/>
      <c r="D40" s="140"/>
      <c r="E40" s="140"/>
      <c r="F40" s="138"/>
      <c r="I40" s="375"/>
      <c r="J40" s="375"/>
    </row>
    <row r="41" spans="1:6" ht="18.75">
      <c r="A41" s="483" t="s">
        <v>359</v>
      </c>
      <c r="F41" s="138"/>
    </row>
    <row r="42" spans="1:6" ht="18.75">
      <c r="A42" s="483" t="s">
        <v>245</v>
      </c>
      <c r="F42" s="387"/>
    </row>
    <row r="43" ht="18.75">
      <c r="F43" s="138"/>
    </row>
    <row r="44" spans="1:11" ht="18.75">
      <c r="A44" s="142"/>
      <c r="B44" s="138"/>
      <c r="C44" s="139"/>
      <c r="E44" s="713"/>
      <c r="F44" s="713"/>
      <c r="G44" s="398"/>
      <c r="H44" s="486"/>
      <c r="I44" s="486"/>
      <c r="J44" s="398"/>
      <c r="K44" s="398"/>
    </row>
  </sheetData>
  <mergeCells count="15">
    <mergeCell ref="E44:F44"/>
    <mergeCell ref="E4:G4"/>
    <mergeCell ref="E5:G5"/>
    <mergeCell ref="E19:G19"/>
    <mergeCell ref="E39:F39"/>
    <mergeCell ref="A22:C22"/>
    <mergeCell ref="H5:J5"/>
    <mergeCell ref="E35:F35"/>
    <mergeCell ref="E37:F37"/>
    <mergeCell ref="E28:F28"/>
    <mergeCell ref="E20:G20"/>
    <mergeCell ref="A31:C31"/>
    <mergeCell ref="E24:F24"/>
    <mergeCell ref="E26:F26"/>
    <mergeCell ref="E33:F33"/>
  </mergeCells>
  <printOptions/>
  <pageMargins left="0.5511811023622047" right="0" top="0.3937007874015748" bottom="0.1968503937007874" header="0.5118110236220472" footer="0.11811023622047245"/>
  <pageSetup firstPageNumber="1" useFirstPageNumber="1" fitToHeight="1" fitToWidth="1" horizontalDpi="600" verticalDpi="600" orientation="landscape" paperSize="9" scale="87" r:id="rId1"/>
  <headerFooter alignWithMargins="0">
    <oddFooter>&amp;R&amp;"Times New Roman,Regular"&amp;10page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00390625" defaultRowHeight="16.5"/>
  <cols>
    <col min="1" max="1" width="67.00390625" style="629" customWidth="1"/>
    <col min="2" max="2" width="3.375" style="629" customWidth="1"/>
    <col min="3" max="3" width="17.00390625" style="629" customWidth="1"/>
    <col min="4" max="4" width="20.125" style="629" customWidth="1"/>
    <col min="5" max="5" width="8.00390625" style="629" hidden="1" customWidth="1"/>
    <col min="6" max="16384" width="9.00390625" style="629" customWidth="1"/>
  </cols>
  <sheetData>
    <row r="1" spans="1:5" ht="22.5">
      <c r="A1" s="628" t="s">
        <v>316</v>
      </c>
      <c r="B1" s="1"/>
      <c r="C1" s="1"/>
      <c r="D1" s="1"/>
      <c r="E1" s="1"/>
    </row>
    <row r="2" spans="1:5" ht="15.75">
      <c r="A2" s="630"/>
      <c r="B2" s="631"/>
      <c r="C2" s="606"/>
      <c r="D2" s="632"/>
      <c r="E2" s="1"/>
    </row>
    <row r="3" spans="1:5" ht="15.75">
      <c r="A3" s="633"/>
      <c r="B3" s="634"/>
      <c r="C3" s="746" t="s">
        <v>317</v>
      </c>
      <c r="D3" s="746"/>
      <c r="E3" s="1"/>
    </row>
    <row r="4" spans="1:5" ht="16.5" thickBot="1">
      <c r="A4" s="635"/>
      <c r="B4" s="636"/>
      <c r="C4" s="637">
        <v>2009</v>
      </c>
      <c r="D4" s="638">
        <v>2008</v>
      </c>
      <c r="E4" s="1"/>
    </row>
    <row r="5" spans="1:5" ht="14.25" customHeight="1">
      <c r="A5" s="639"/>
      <c r="B5" s="640"/>
      <c r="C5" s="641"/>
      <c r="D5" s="641"/>
      <c r="E5" s="1"/>
    </row>
    <row r="6" spans="1:5" ht="20.25" customHeight="1">
      <c r="A6" s="639" t="s">
        <v>318</v>
      </c>
      <c r="B6" s="634"/>
      <c r="E6" s="1"/>
    </row>
    <row r="7" spans="1:5" ht="16.5">
      <c r="A7" s="642"/>
      <c r="B7" s="634"/>
      <c r="E7" s="1"/>
    </row>
    <row r="8" spans="1:5" ht="15.75">
      <c r="A8" s="643" t="s">
        <v>319</v>
      </c>
      <c r="B8" s="634"/>
      <c r="C8" s="662">
        <v>713412</v>
      </c>
      <c r="D8" s="663">
        <v>577110</v>
      </c>
      <c r="E8" s="1"/>
    </row>
    <row r="9" spans="1:5" ht="12" customHeight="1">
      <c r="A9" s="643"/>
      <c r="B9" s="634"/>
      <c r="C9" s="662"/>
      <c r="D9" s="663"/>
      <c r="E9" s="1"/>
    </row>
    <row r="10" spans="1:5" ht="15.75">
      <c r="A10" s="643" t="s">
        <v>320</v>
      </c>
      <c r="B10" s="634"/>
      <c r="C10" s="644" t="s">
        <v>321</v>
      </c>
      <c r="D10" s="641" t="s">
        <v>322</v>
      </c>
      <c r="E10" s="1"/>
    </row>
    <row r="11" spans="1:5" ht="12" customHeight="1">
      <c r="A11" s="643"/>
      <c r="B11" s="634"/>
      <c r="C11" s="639"/>
      <c r="D11" s="640"/>
      <c r="E11" s="1"/>
    </row>
    <row r="12" spans="1:5" ht="15.75">
      <c r="A12" s="643" t="s">
        <v>323</v>
      </c>
      <c r="B12" s="634"/>
      <c r="C12" s="644" t="s">
        <v>324</v>
      </c>
      <c r="D12" s="641" t="s">
        <v>325</v>
      </c>
      <c r="E12" s="1"/>
    </row>
    <row r="13" spans="1:5" ht="15.75">
      <c r="A13" s="643"/>
      <c r="B13" s="634"/>
      <c r="C13" s="639"/>
      <c r="D13" s="640"/>
      <c r="E13" s="1"/>
    </row>
    <row r="14" spans="1:5" ht="20.25" customHeight="1">
      <c r="A14" s="639" t="s">
        <v>326</v>
      </c>
      <c r="B14" s="634"/>
      <c r="C14" s="747"/>
      <c r="D14" s="748"/>
      <c r="E14" s="1"/>
    </row>
    <row r="15" spans="1:5" ht="16.5">
      <c r="A15" s="642"/>
      <c r="B15" s="634"/>
      <c r="C15" s="747"/>
      <c r="D15" s="748"/>
      <c r="E15" s="1"/>
    </row>
    <row r="16" spans="1:5" ht="15.75">
      <c r="A16" s="643" t="s">
        <v>327</v>
      </c>
      <c r="B16" s="634"/>
      <c r="C16" s="662">
        <v>69658</v>
      </c>
      <c r="D16" s="663">
        <v>63433</v>
      </c>
      <c r="E16" s="1"/>
    </row>
    <row r="17" spans="1:5" ht="12" customHeight="1">
      <c r="A17" s="643"/>
      <c r="B17" s="634"/>
      <c r="C17" s="644"/>
      <c r="D17" s="641"/>
      <c r="E17" s="1"/>
    </row>
    <row r="18" spans="1:5" ht="15.75">
      <c r="A18" s="643" t="s">
        <v>328</v>
      </c>
      <c r="B18" s="634"/>
      <c r="C18" s="644" t="s">
        <v>329</v>
      </c>
      <c r="D18" s="641" t="s">
        <v>330</v>
      </c>
      <c r="E18" s="1"/>
    </row>
    <row r="19" spans="1:5" ht="12" customHeight="1">
      <c r="A19" s="640"/>
      <c r="B19" s="634"/>
      <c r="C19" s="639"/>
      <c r="D19" s="640"/>
      <c r="E19" s="1"/>
    </row>
    <row r="20" spans="1:5" ht="15.75">
      <c r="A20" s="643" t="s">
        <v>323</v>
      </c>
      <c r="B20" s="634"/>
      <c r="C20" s="644" t="s">
        <v>331</v>
      </c>
      <c r="D20" s="641" t="s">
        <v>332</v>
      </c>
      <c r="E20" s="1"/>
    </row>
    <row r="21" spans="1:5" ht="15.75">
      <c r="A21" s="640"/>
      <c r="B21" s="634"/>
      <c r="C21" s="644"/>
      <c r="D21" s="641"/>
      <c r="E21" s="1"/>
    </row>
    <row r="22" spans="1:5" ht="20.25" customHeight="1">
      <c r="A22" s="639" t="s">
        <v>333</v>
      </c>
      <c r="B22" s="634"/>
      <c r="C22" s="747"/>
      <c r="D22" s="748"/>
      <c r="E22" s="1"/>
    </row>
    <row r="23" spans="1:5" ht="15.75">
      <c r="A23" s="645"/>
      <c r="B23" s="634"/>
      <c r="C23" s="747"/>
      <c r="D23" s="748"/>
      <c r="E23" s="1"/>
    </row>
    <row r="24" spans="1:5" ht="15.75">
      <c r="A24" s="643" t="s">
        <v>334</v>
      </c>
      <c r="B24" s="634"/>
      <c r="C24" s="662">
        <v>560</v>
      </c>
      <c r="D24" s="663">
        <v>566</v>
      </c>
      <c r="E24" s="1"/>
    </row>
    <row r="25" spans="1:5" ht="12" customHeight="1">
      <c r="A25" s="645"/>
      <c r="B25" s="634"/>
      <c r="E25" s="1"/>
    </row>
    <row r="26" spans="1:5" ht="15.75">
      <c r="A26" s="643" t="s">
        <v>335</v>
      </c>
      <c r="B26" s="634"/>
      <c r="C26" s="644" t="s">
        <v>336</v>
      </c>
      <c r="D26" s="641" t="s">
        <v>337</v>
      </c>
      <c r="E26" s="1"/>
    </row>
    <row r="27" spans="1:5" ht="12" customHeight="1">
      <c r="A27" s="645"/>
      <c r="B27" s="634"/>
      <c r="C27" s="639"/>
      <c r="D27" s="640"/>
      <c r="E27" s="1"/>
    </row>
    <row r="28" spans="1:5" ht="15.75">
      <c r="A28" s="643" t="s">
        <v>323</v>
      </c>
      <c r="B28" s="634"/>
      <c r="C28" s="644" t="s">
        <v>338</v>
      </c>
      <c r="D28" s="641" t="s">
        <v>339</v>
      </c>
      <c r="E28" s="1"/>
    </row>
    <row r="29" spans="1:5" ht="15.75">
      <c r="A29" s="1"/>
      <c r="B29" s="634"/>
      <c r="C29" s="664"/>
      <c r="D29" s="661"/>
      <c r="E29" s="1"/>
    </row>
    <row r="30" spans="1:5" ht="15.75">
      <c r="A30" s="6" t="s">
        <v>340</v>
      </c>
      <c r="B30" s="646"/>
      <c r="C30" s="664"/>
      <c r="D30" s="661"/>
      <c r="E30" s="1"/>
    </row>
    <row r="31" spans="1:5" ht="15.75">
      <c r="A31" s="1"/>
      <c r="B31" s="646"/>
      <c r="C31" s="664"/>
      <c r="D31" s="661"/>
      <c r="E31" s="1"/>
    </row>
    <row r="32" spans="2:8" ht="15.75">
      <c r="B32" s="646"/>
      <c r="C32" s="664"/>
      <c r="D32" s="661"/>
      <c r="E32" s="1"/>
      <c r="H32" s="95"/>
    </row>
    <row r="33" spans="1:5" ht="15.75">
      <c r="A33" s="1"/>
      <c r="B33" s="646"/>
      <c r="C33" s="664"/>
      <c r="D33" s="661"/>
      <c r="E33" s="1"/>
    </row>
    <row r="34" spans="1:5" ht="15.75">
      <c r="A34" s="1"/>
      <c r="B34" s="646"/>
      <c r="C34" s="664"/>
      <c r="D34" s="661"/>
      <c r="E34" s="1"/>
    </row>
    <row r="35" spans="1:5" ht="15.75">
      <c r="A35" s="1"/>
      <c r="B35" s="646"/>
      <c r="C35" s="664"/>
      <c r="D35" s="661"/>
      <c r="E35" s="1"/>
    </row>
    <row r="36" spans="1:5" ht="15.75">
      <c r="A36" s="1"/>
      <c r="B36" s="646"/>
      <c r="C36" s="664"/>
      <c r="D36" s="661"/>
      <c r="E36" s="1"/>
    </row>
  </sheetData>
  <mergeCells count="5">
    <mergeCell ref="C3:D3"/>
    <mergeCell ref="C14:C15"/>
    <mergeCell ref="D14:D15"/>
    <mergeCell ref="C22:C23"/>
    <mergeCell ref="D22:D23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&amp;R&amp;"Times New Roman,Regular"&amp;10page 19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9.00390625" defaultRowHeight="16.5"/>
  <cols>
    <col min="1" max="1" width="76.375" style="629" customWidth="1"/>
    <col min="2" max="2" width="1.37890625" style="629" customWidth="1"/>
    <col min="3" max="3" width="21.50390625" style="629" customWidth="1"/>
    <col min="4" max="4" width="19.125" style="629" customWidth="1"/>
    <col min="5" max="16384" width="9.00390625" style="629" customWidth="1"/>
  </cols>
  <sheetData>
    <row r="1" spans="1:4" ht="22.5">
      <c r="A1" s="628" t="s">
        <v>316</v>
      </c>
      <c r="B1" s="1"/>
      <c r="C1" s="1"/>
      <c r="D1" s="1"/>
    </row>
    <row r="2" spans="1:7" ht="15.75" customHeight="1">
      <c r="A2" s="645"/>
      <c r="B2" s="1"/>
      <c r="C2" s="746" t="s">
        <v>341</v>
      </c>
      <c r="D2" s="746"/>
      <c r="G2" s="647"/>
    </row>
    <row r="3" spans="1:4" ht="16.5" thickBot="1">
      <c r="A3" s="635"/>
      <c r="B3" s="648"/>
      <c r="C3" s="637">
        <v>2009</v>
      </c>
      <c r="D3" s="638">
        <v>2008</v>
      </c>
    </row>
    <row r="4" spans="1:4" ht="15.75">
      <c r="A4" s="633"/>
      <c r="B4" s="8"/>
      <c r="C4" s="649"/>
      <c r="D4" s="650"/>
    </row>
    <row r="5" spans="1:4" ht="22.5" customHeight="1">
      <c r="A5" s="639" t="s">
        <v>342</v>
      </c>
      <c r="B5" s="1"/>
      <c r="C5" s="651">
        <v>0.9985</v>
      </c>
      <c r="D5" s="652">
        <v>0.9981</v>
      </c>
    </row>
    <row r="6" spans="1:4" ht="15.75">
      <c r="A6" s="645"/>
      <c r="B6" s="1"/>
      <c r="C6" s="644"/>
      <c r="D6" s="641"/>
    </row>
    <row r="7" spans="1:4" ht="36" customHeight="1">
      <c r="A7" s="639" t="s">
        <v>343</v>
      </c>
      <c r="B7" s="1"/>
      <c r="C7" s="651">
        <v>0.9999</v>
      </c>
      <c r="D7" s="652">
        <v>0.9998</v>
      </c>
    </row>
    <row r="8" spans="1:4" ht="15.75" customHeight="1">
      <c r="A8" s="639"/>
      <c r="B8" s="1"/>
      <c r="C8" s="651"/>
      <c r="D8" s="652"/>
    </row>
    <row r="9" spans="1:4" ht="18" customHeight="1">
      <c r="A9" s="639" t="s">
        <v>344</v>
      </c>
      <c r="B9" s="1"/>
      <c r="C9" s="651"/>
      <c r="D9" s="652"/>
    </row>
    <row r="10" spans="1:4" ht="15.75" customHeight="1">
      <c r="A10" s="645"/>
      <c r="B10" s="1"/>
      <c r="C10" s="644"/>
      <c r="D10" s="641"/>
    </row>
    <row r="11" spans="1:4" ht="15.75">
      <c r="A11" s="643" t="s">
        <v>345</v>
      </c>
      <c r="B11" s="1"/>
      <c r="C11" s="644">
        <v>8</v>
      </c>
      <c r="D11" s="641">
        <v>8</v>
      </c>
    </row>
    <row r="12" spans="1:4" ht="12" customHeight="1">
      <c r="A12" s="645"/>
      <c r="B12" s="1"/>
      <c r="C12" s="644"/>
      <c r="D12" s="641"/>
    </row>
    <row r="13" spans="1:4" ht="15.75">
      <c r="A13" s="643" t="s">
        <v>346</v>
      </c>
      <c r="B13" s="1"/>
      <c r="C13" s="644">
        <v>9</v>
      </c>
      <c r="D13" s="641">
        <v>11</v>
      </c>
    </row>
    <row r="14" spans="1:4" ht="12" customHeight="1">
      <c r="A14" s="645"/>
      <c r="B14" s="1"/>
      <c r="C14" s="644"/>
      <c r="D14" s="641"/>
    </row>
    <row r="15" spans="1:4" ht="15" customHeight="1">
      <c r="A15" s="643" t="s">
        <v>347</v>
      </c>
      <c r="B15" s="1"/>
      <c r="C15" s="644" t="s">
        <v>348</v>
      </c>
      <c r="D15" s="641" t="s">
        <v>349</v>
      </c>
    </row>
    <row r="16" spans="1:4" ht="16.5" thickBot="1">
      <c r="A16" s="635"/>
      <c r="B16" s="648"/>
      <c r="C16" s="653"/>
      <c r="D16" s="654"/>
    </row>
    <row r="17" spans="1:4" ht="15.75">
      <c r="A17" s="633"/>
      <c r="B17" s="1"/>
      <c r="C17" s="649"/>
      <c r="D17" s="650"/>
    </row>
    <row r="18" spans="1:4" ht="15.75">
      <c r="A18" s="639" t="s">
        <v>350</v>
      </c>
      <c r="B18" s="640"/>
      <c r="C18" s="644"/>
      <c r="D18" s="641"/>
    </row>
    <row r="19" spans="1:4" ht="14.25" customHeight="1">
      <c r="A19" s="645"/>
      <c r="B19" s="640"/>
      <c r="C19" s="644"/>
      <c r="D19" s="641"/>
    </row>
    <row r="20" spans="1:4" ht="18" customHeight="1">
      <c r="A20" s="643" t="s">
        <v>351</v>
      </c>
      <c r="B20" s="749"/>
      <c r="C20" s="644" t="s">
        <v>352</v>
      </c>
      <c r="D20" s="641" t="s">
        <v>353</v>
      </c>
    </row>
    <row r="21" spans="1:4" ht="12" customHeight="1">
      <c r="A21" s="645"/>
      <c r="B21" s="749"/>
      <c r="C21" s="640"/>
      <c r="D21" s="640"/>
    </row>
    <row r="22" spans="1:4" ht="18" customHeight="1">
      <c r="A22" s="655" t="s">
        <v>354</v>
      </c>
      <c r="B22" s="749"/>
      <c r="C22" s="651">
        <v>0.7093</v>
      </c>
      <c r="D22" s="652">
        <v>0.7257</v>
      </c>
    </row>
    <row r="23" spans="1:4" ht="12" customHeight="1">
      <c r="A23" s="645"/>
      <c r="B23" s="749"/>
      <c r="C23" s="656"/>
      <c r="D23" s="657"/>
    </row>
    <row r="24" spans="1:4" ht="18" customHeight="1">
      <c r="A24" s="643" t="s">
        <v>355</v>
      </c>
      <c r="B24" s="1"/>
      <c r="C24" s="658" t="s">
        <v>356</v>
      </c>
      <c r="D24" s="659" t="s">
        <v>357</v>
      </c>
    </row>
    <row r="25" spans="1:4" ht="12" customHeight="1">
      <c r="A25" s="640"/>
      <c r="B25" s="1"/>
      <c r="C25" s="640"/>
      <c r="D25" s="640"/>
    </row>
    <row r="26" spans="1:4" ht="18" customHeight="1">
      <c r="A26" s="660" t="s">
        <v>358</v>
      </c>
      <c r="B26" s="1"/>
      <c r="C26" s="651">
        <v>0.4919</v>
      </c>
      <c r="D26" s="652">
        <v>0.4462</v>
      </c>
    </row>
    <row r="27" spans="1:4" ht="18" customHeight="1">
      <c r="A27" s="660"/>
      <c r="B27" s="1"/>
      <c r="C27" s="651"/>
      <c r="D27" s="652"/>
    </row>
    <row r="28" spans="1:4" ht="15" customHeight="1">
      <c r="A28" s="6" t="s">
        <v>340</v>
      </c>
      <c r="B28" s="1"/>
      <c r="C28" s="1"/>
      <c r="D28" s="657"/>
    </row>
    <row r="29" spans="1:4" ht="15.75">
      <c r="A29" s="1"/>
      <c r="B29" s="1"/>
      <c r="C29" s="1"/>
      <c r="D29" s="657"/>
    </row>
    <row r="30" spans="2:3" ht="15.75">
      <c r="B30" s="1"/>
      <c r="C30" s="1"/>
    </row>
    <row r="31" spans="2:4" ht="15">
      <c r="B31" s="646"/>
      <c r="C31" s="664"/>
      <c r="D31" s="661"/>
    </row>
    <row r="32" spans="2:4" ht="15.75">
      <c r="B32" s="1"/>
      <c r="C32" s="1"/>
      <c r="D32" s="50"/>
    </row>
  </sheetData>
  <mergeCells count="3">
    <mergeCell ref="C2:D2"/>
    <mergeCell ref="B20:B21"/>
    <mergeCell ref="B22:B23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&amp;R&amp;"Times New Roman,Regular"&amp;10page 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1" sqref="A1"/>
    </sheetView>
  </sheetViews>
  <sheetFormatPr defaultColWidth="9.00390625" defaultRowHeight="16.5"/>
  <cols>
    <col min="1" max="1" width="1.625" style="1" customWidth="1"/>
    <col min="2" max="2" width="47.625" style="1" customWidth="1"/>
    <col min="3" max="3" width="11.375" style="1" customWidth="1"/>
    <col min="4" max="4" width="3.50390625" style="1" customWidth="1"/>
    <col min="5" max="5" width="12.50390625" style="1" customWidth="1"/>
    <col min="6" max="6" width="5.375" style="1" customWidth="1"/>
    <col min="7" max="7" width="11.75390625" style="1" customWidth="1"/>
    <col min="8" max="8" width="3.625" style="1" customWidth="1"/>
    <col min="9" max="9" width="12.25390625" style="1" customWidth="1"/>
    <col min="10" max="10" width="5.50390625" style="1" customWidth="1"/>
    <col min="11" max="11" width="20.00390625" style="1" customWidth="1"/>
    <col min="12" max="16384" width="9.00390625" style="1" customWidth="1"/>
  </cols>
  <sheetData>
    <row r="1" ht="22.5">
      <c r="A1" s="121" t="s">
        <v>277</v>
      </c>
    </row>
    <row r="2" spans="10:11" ht="6" customHeight="1">
      <c r="J2" s="8"/>
      <c r="K2" s="8"/>
    </row>
    <row r="3" spans="3:11" ht="13.5" customHeight="1">
      <c r="C3" s="750" t="s">
        <v>309</v>
      </c>
      <c r="D3" s="750"/>
      <c r="E3" s="750"/>
      <c r="G3" s="750" t="s">
        <v>310</v>
      </c>
      <c r="H3" s="750"/>
      <c r="I3" s="750"/>
      <c r="J3" s="8"/>
      <c r="K3" s="598"/>
    </row>
    <row r="4" spans="1:11" s="3" customFormat="1" ht="13.5" customHeight="1">
      <c r="A4" s="8"/>
      <c r="B4" s="8"/>
      <c r="C4" s="599"/>
      <c r="D4" s="599" t="s">
        <v>278</v>
      </c>
      <c r="E4" s="599"/>
      <c r="F4" s="8"/>
      <c r="G4" s="599"/>
      <c r="H4" s="599" t="s">
        <v>279</v>
      </c>
      <c r="I4" s="599"/>
      <c r="J4" s="600"/>
      <c r="K4" s="601"/>
    </row>
    <row r="5" spans="1:11" s="3" customFormat="1" ht="13.5" customHeight="1">
      <c r="A5" s="8"/>
      <c r="B5" s="8"/>
      <c r="C5" s="602">
        <v>2009</v>
      </c>
      <c r="D5" s="603"/>
      <c r="E5" s="604">
        <v>2008</v>
      </c>
      <c r="F5" s="605"/>
      <c r="G5" s="602">
        <v>2009</v>
      </c>
      <c r="H5" s="603"/>
      <c r="I5" s="604">
        <v>2008</v>
      </c>
      <c r="J5" s="4"/>
      <c r="K5" s="606"/>
    </row>
    <row r="6" spans="1:11" s="3" customFormat="1" ht="3.75" customHeight="1">
      <c r="A6" s="1"/>
      <c r="B6" s="1"/>
      <c r="C6" s="607"/>
      <c r="D6" s="1"/>
      <c r="F6" s="1"/>
      <c r="G6" s="607"/>
      <c r="H6" s="1"/>
      <c r="J6" s="2"/>
      <c r="K6" s="2"/>
    </row>
    <row r="7" spans="1:11" s="3" customFormat="1" ht="14.25" customHeight="1">
      <c r="A7" s="55" t="s">
        <v>280</v>
      </c>
      <c r="B7" s="7"/>
      <c r="C7" s="55">
        <v>495</v>
      </c>
      <c r="D7" s="1"/>
      <c r="E7" s="1">
        <v>487</v>
      </c>
      <c r="F7" s="1"/>
      <c r="G7" s="55">
        <v>167</v>
      </c>
      <c r="H7" s="1"/>
      <c r="I7" s="1">
        <v>148</v>
      </c>
      <c r="J7" s="2"/>
      <c r="K7" s="2"/>
    </row>
    <row r="8" spans="1:11" s="3" customFormat="1" ht="14.25" customHeight="1">
      <c r="A8" s="608" t="s">
        <v>281</v>
      </c>
      <c r="B8" s="609"/>
      <c r="C8" s="55">
        <v>463</v>
      </c>
      <c r="D8" s="608"/>
      <c r="E8" s="1">
        <v>449</v>
      </c>
      <c r="F8" s="608"/>
      <c r="G8" s="55">
        <v>167</v>
      </c>
      <c r="H8" s="608"/>
      <c r="I8" s="1">
        <v>148</v>
      </c>
      <c r="J8" s="610"/>
      <c r="K8" s="610"/>
    </row>
    <row r="9" spans="1:11" s="3" customFormat="1" ht="14.25" customHeight="1">
      <c r="A9" s="608" t="s">
        <v>282</v>
      </c>
      <c r="B9" s="609"/>
      <c r="C9" s="55">
        <v>32</v>
      </c>
      <c r="D9" s="608"/>
      <c r="E9" s="1">
        <v>38</v>
      </c>
      <c r="F9" s="608"/>
      <c r="G9" s="611" t="s">
        <v>283</v>
      </c>
      <c r="H9" s="612"/>
      <c r="I9" s="50" t="s">
        <v>283</v>
      </c>
      <c r="J9" s="610"/>
      <c r="K9" s="610"/>
    </row>
    <row r="10" spans="1:11" ht="8.25" customHeight="1">
      <c r="A10" s="613"/>
      <c r="B10" s="613"/>
      <c r="C10" s="614"/>
      <c r="D10" s="613"/>
      <c r="E10" s="613"/>
      <c r="F10" s="613"/>
      <c r="G10" s="613"/>
      <c r="H10" s="613"/>
      <c r="I10" s="613"/>
      <c r="J10" s="613"/>
      <c r="K10" s="613"/>
    </row>
    <row r="11" spans="1:11" ht="18" customHeight="1">
      <c r="A11" s="615" t="s">
        <v>284</v>
      </c>
      <c r="B11" s="482"/>
      <c r="C11" s="616"/>
      <c r="D11" s="482"/>
      <c r="E11" s="482"/>
      <c r="F11" s="482"/>
      <c r="G11" s="482"/>
      <c r="H11" s="482"/>
      <c r="I11" s="482"/>
      <c r="J11" s="482"/>
      <c r="K11" s="482"/>
    </row>
    <row r="12" spans="1:11" ht="5.25" customHeight="1">
      <c r="A12" s="617"/>
      <c r="B12" s="482"/>
      <c r="C12" s="616"/>
      <c r="D12" s="482"/>
      <c r="E12" s="482"/>
      <c r="F12" s="482"/>
      <c r="G12" s="482"/>
      <c r="H12" s="482"/>
      <c r="I12" s="482"/>
      <c r="J12" s="482"/>
      <c r="K12" s="482"/>
    </row>
    <row r="13" spans="1:9" ht="14.25" customHeight="1">
      <c r="A13" s="270" t="s">
        <v>285</v>
      </c>
      <c r="B13" s="231"/>
      <c r="C13" s="618" t="s">
        <v>311</v>
      </c>
      <c r="D13" s="239"/>
      <c r="E13" s="619" t="s">
        <v>286</v>
      </c>
      <c r="F13" s="231"/>
      <c r="G13" s="231"/>
      <c r="H13" s="232"/>
      <c r="I13" s="231"/>
    </row>
    <row r="14" spans="1:9" ht="14.25" customHeight="1">
      <c r="A14" s="231" t="s">
        <v>287</v>
      </c>
      <c r="B14" s="231"/>
      <c r="C14" s="242">
        <v>452</v>
      </c>
      <c r="D14" s="231"/>
      <c r="E14" s="231">
        <v>452</v>
      </c>
      <c r="F14" s="231"/>
      <c r="G14" s="231"/>
      <c r="H14" s="232"/>
      <c r="I14" s="231"/>
    </row>
    <row r="15" spans="1:9" ht="14.25" customHeight="1">
      <c r="A15" s="231" t="s">
        <v>288</v>
      </c>
      <c r="B15" s="231"/>
      <c r="C15" s="242">
        <v>7</v>
      </c>
      <c r="D15" s="231"/>
      <c r="E15" s="231">
        <v>5</v>
      </c>
      <c r="F15" s="231"/>
      <c r="G15" s="231"/>
      <c r="H15" s="232"/>
      <c r="I15" s="231"/>
    </row>
    <row r="16" spans="1:9" ht="14.25" customHeight="1">
      <c r="A16" s="231" t="s">
        <v>289</v>
      </c>
      <c r="B16" s="231"/>
      <c r="C16" s="242">
        <v>1</v>
      </c>
      <c r="D16" s="231"/>
      <c r="E16" s="231">
        <v>1</v>
      </c>
      <c r="F16" s="231"/>
      <c r="G16" s="231"/>
      <c r="H16" s="232"/>
      <c r="I16" s="231"/>
    </row>
    <row r="17" spans="1:9" ht="14.25" customHeight="1">
      <c r="A17" s="231" t="s">
        <v>290</v>
      </c>
      <c r="B17" s="231"/>
      <c r="C17" s="242">
        <v>35</v>
      </c>
      <c r="D17" s="231"/>
      <c r="E17" s="231">
        <v>35</v>
      </c>
      <c r="F17" s="231"/>
      <c r="G17" s="231"/>
      <c r="H17" s="232"/>
      <c r="I17" s="231"/>
    </row>
    <row r="18" spans="1:9" ht="14.25" customHeight="1">
      <c r="A18" s="231" t="s">
        <v>291</v>
      </c>
      <c r="B18" s="231"/>
      <c r="C18" s="242">
        <v>5</v>
      </c>
      <c r="D18" s="231"/>
      <c r="E18" s="231">
        <v>5</v>
      </c>
      <c r="F18" s="231"/>
      <c r="G18" s="231"/>
      <c r="H18" s="232"/>
      <c r="I18" s="231"/>
    </row>
    <row r="19" spans="1:9" ht="3" customHeight="1">
      <c r="A19" s="231"/>
      <c r="B19" s="231"/>
      <c r="C19" s="242"/>
      <c r="D19" s="231"/>
      <c r="E19" s="231"/>
      <c r="F19" s="231"/>
      <c r="G19" s="231"/>
      <c r="H19" s="232"/>
      <c r="I19" s="231"/>
    </row>
    <row r="20" spans="1:9" ht="14.25" customHeight="1">
      <c r="A20" s="270" t="s">
        <v>292</v>
      </c>
      <c r="B20" s="231"/>
      <c r="C20" s="242"/>
      <c r="D20" s="231"/>
      <c r="E20" s="231"/>
      <c r="F20" s="231"/>
      <c r="G20" s="231"/>
      <c r="H20" s="232"/>
      <c r="I20" s="231"/>
    </row>
    <row r="21" spans="1:9" ht="14.25" customHeight="1">
      <c r="A21" s="231" t="s">
        <v>284</v>
      </c>
      <c r="B21" s="231"/>
      <c r="C21" s="242">
        <v>144</v>
      </c>
      <c r="D21" s="231"/>
      <c r="E21" s="231">
        <v>133</v>
      </c>
      <c r="F21" s="231"/>
      <c r="G21" s="231"/>
      <c r="H21" s="232"/>
      <c r="I21" s="231"/>
    </row>
    <row r="22" spans="1:9" ht="14.25" customHeight="1">
      <c r="A22" s="231" t="s">
        <v>288</v>
      </c>
      <c r="B22" s="231"/>
      <c r="C22" s="242">
        <v>10</v>
      </c>
      <c r="D22" s="231"/>
      <c r="E22" s="231">
        <v>7</v>
      </c>
      <c r="F22" s="231"/>
      <c r="G22" s="231"/>
      <c r="H22" s="232"/>
      <c r="I22" s="231"/>
    </row>
    <row r="23" spans="1:9" ht="3" customHeight="1">
      <c r="A23" s="231"/>
      <c r="B23" s="231"/>
      <c r="C23" s="242"/>
      <c r="D23" s="231"/>
      <c r="E23" s="231"/>
      <c r="F23" s="231"/>
      <c r="G23" s="231"/>
      <c r="H23" s="232"/>
      <c r="I23" s="231"/>
    </row>
    <row r="24" spans="1:9" ht="14.25" customHeight="1">
      <c r="A24" s="270" t="s">
        <v>293</v>
      </c>
      <c r="B24" s="231"/>
      <c r="C24" s="242"/>
      <c r="D24" s="231"/>
      <c r="E24" s="231"/>
      <c r="F24" s="231"/>
      <c r="G24" s="231"/>
      <c r="H24" s="232"/>
      <c r="I24" s="231"/>
    </row>
    <row r="25" spans="1:9" ht="14.25" customHeight="1">
      <c r="A25" s="231" t="s">
        <v>287</v>
      </c>
      <c r="B25" s="231"/>
      <c r="C25" s="242">
        <v>53</v>
      </c>
      <c r="D25" s="231"/>
      <c r="E25" s="231">
        <v>49</v>
      </c>
      <c r="F25" s="231"/>
      <c r="G25" s="231"/>
      <c r="H25" s="232"/>
      <c r="I25" s="231"/>
    </row>
    <row r="26" spans="1:9" ht="14.25" customHeight="1">
      <c r="A26" s="231" t="s">
        <v>288</v>
      </c>
      <c r="B26" s="231"/>
      <c r="C26" s="242">
        <v>6</v>
      </c>
      <c r="D26" s="231"/>
      <c r="E26" s="231">
        <v>5</v>
      </c>
      <c r="F26" s="231"/>
      <c r="G26" s="231"/>
      <c r="H26" s="232"/>
      <c r="I26" s="231"/>
    </row>
    <row r="27" spans="1:9" ht="9.75" customHeight="1">
      <c r="A27" s="231"/>
      <c r="B27" s="231"/>
      <c r="C27" s="231"/>
      <c r="D27" s="231"/>
      <c r="E27" s="232"/>
      <c r="F27" s="231"/>
      <c r="G27" s="231"/>
      <c r="H27" s="231"/>
      <c r="I27" s="231"/>
    </row>
    <row r="28" spans="1:9" ht="12" customHeight="1">
      <c r="A28" s="620" t="s">
        <v>294</v>
      </c>
      <c r="B28" s="231"/>
      <c r="C28" s="231"/>
      <c r="D28" s="231"/>
      <c r="E28" s="231"/>
      <c r="F28" s="231"/>
      <c r="G28" s="231"/>
      <c r="H28" s="231"/>
      <c r="I28" s="231"/>
    </row>
    <row r="29" spans="1:9" ht="12.75" customHeight="1">
      <c r="A29" s="281" t="s">
        <v>285</v>
      </c>
      <c r="B29" s="621"/>
      <c r="C29" s="621"/>
      <c r="D29" s="175"/>
      <c r="E29" s="175"/>
      <c r="F29" s="175"/>
      <c r="G29" s="175"/>
      <c r="H29" s="175"/>
      <c r="I29" s="175"/>
    </row>
    <row r="30" spans="1:9" ht="12.75" customHeight="1">
      <c r="A30" s="175" t="s">
        <v>295</v>
      </c>
      <c r="B30" s="622"/>
      <c r="C30" s="622"/>
      <c r="D30" s="622"/>
      <c r="E30" s="622"/>
      <c r="F30" s="622"/>
      <c r="G30" s="622"/>
      <c r="H30" s="622"/>
      <c r="I30" s="622"/>
    </row>
    <row r="31" spans="1:9" ht="12.75" customHeight="1">
      <c r="A31" s="175" t="s">
        <v>296</v>
      </c>
      <c r="B31" s="622"/>
      <c r="C31" s="622"/>
      <c r="D31" s="622"/>
      <c r="E31" s="622"/>
      <c r="F31" s="622"/>
      <c r="G31" s="622"/>
      <c r="H31" s="622"/>
      <c r="I31" s="622"/>
    </row>
    <row r="32" spans="1:9" ht="12.75" customHeight="1">
      <c r="A32" s="175" t="s">
        <v>297</v>
      </c>
      <c r="B32" s="622"/>
      <c r="C32" s="622"/>
      <c r="D32" s="622"/>
      <c r="E32" s="622"/>
      <c r="F32" s="622"/>
      <c r="G32" s="622"/>
      <c r="H32" s="622"/>
      <c r="I32" s="622"/>
    </row>
    <row r="33" spans="1:9" ht="12.75" customHeight="1">
      <c r="A33" s="175" t="s">
        <v>298</v>
      </c>
      <c r="B33" s="621"/>
      <c r="C33" s="621"/>
      <c r="D33" s="175"/>
      <c r="E33" s="175"/>
      <c r="F33" s="175"/>
      <c r="G33" s="175"/>
      <c r="H33" s="175"/>
      <c r="I33" s="175"/>
    </row>
    <row r="34" spans="1:9" ht="12.75" customHeight="1">
      <c r="A34" s="175" t="s">
        <v>299</v>
      </c>
      <c r="B34" s="621"/>
      <c r="C34" s="621"/>
      <c r="D34" s="175"/>
      <c r="E34" s="175"/>
      <c r="F34" s="175"/>
      <c r="G34" s="175"/>
      <c r="H34" s="175"/>
      <c r="I34" s="175"/>
    </row>
    <row r="35" spans="1:9" ht="12.75" customHeight="1">
      <c r="A35" s="175" t="s">
        <v>300</v>
      </c>
      <c r="B35" s="621"/>
      <c r="C35" s="621"/>
      <c r="D35" s="175"/>
      <c r="E35" s="175"/>
      <c r="F35" s="175"/>
      <c r="G35" s="175"/>
      <c r="H35" s="175"/>
      <c r="I35" s="175"/>
    </row>
    <row r="36" spans="1:9" ht="12.75" customHeight="1">
      <c r="A36" s="175" t="s">
        <v>301</v>
      </c>
      <c r="B36" s="621"/>
      <c r="C36" s="621"/>
      <c r="D36" s="175"/>
      <c r="E36" s="175"/>
      <c r="F36" s="175"/>
      <c r="G36" s="175"/>
      <c r="H36" s="175"/>
      <c r="I36" s="175"/>
    </row>
    <row r="37" spans="1:9" ht="12.75" customHeight="1">
      <c r="A37" s="175" t="s">
        <v>302</v>
      </c>
      <c r="B37" s="621"/>
      <c r="C37" s="621"/>
      <c r="D37" s="175"/>
      <c r="E37" s="175"/>
      <c r="F37" s="175"/>
      <c r="G37" s="175"/>
      <c r="H37" s="175"/>
      <c r="I37" s="175"/>
    </row>
    <row r="38" spans="1:9" ht="6" customHeight="1">
      <c r="A38" s="175"/>
      <c r="B38" s="621"/>
      <c r="C38" s="621"/>
      <c r="D38" s="175"/>
      <c r="E38" s="175"/>
      <c r="F38" s="175"/>
      <c r="G38" s="175"/>
      <c r="H38" s="175"/>
      <c r="I38" s="175"/>
    </row>
    <row r="39" spans="1:9" ht="12.75" customHeight="1">
      <c r="A39" s="281" t="s">
        <v>292</v>
      </c>
      <c r="B39" s="621"/>
      <c r="C39" s="621"/>
      <c r="D39" s="175"/>
      <c r="E39" s="175"/>
      <c r="F39" s="175"/>
      <c r="G39" s="175"/>
      <c r="H39" s="175"/>
      <c r="I39" s="175"/>
    </row>
    <row r="40" spans="1:9" ht="12.75" customHeight="1">
      <c r="A40" s="175" t="s">
        <v>303</v>
      </c>
      <c r="B40" s="621"/>
      <c r="C40" s="621"/>
      <c r="D40" s="175"/>
      <c r="E40" s="175"/>
      <c r="F40" s="175"/>
      <c r="G40" s="175"/>
      <c r="H40" s="175"/>
      <c r="I40" s="175"/>
    </row>
    <row r="41" spans="1:9" ht="12.75" customHeight="1">
      <c r="A41" s="175" t="s">
        <v>304</v>
      </c>
      <c r="B41" s="621"/>
      <c r="C41" s="621"/>
      <c r="D41" s="175"/>
      <c r="E41" s="175"/>
      <c r="F41" s="175"/>
      <c r="G41" s="175"/>
      <c r="H41" s="175"/>
      <c r="I41" s="175"/>
    </row>
    <row r="42" spans="1:9" ht="12.75" customHeight="1">
      <c r="A42" s="175" t="s">
        <v>305</v>
      </c>
      <c r="B42" s="621"/>
      <c r="C42" s="621"/>
      <c r="D42" s="175"/>
      <c r="E42" s="175"/>
      <c r="F42" s="175"/>
      <c r="G42" s="175"/>
      <c r="H42" s="175"/>
      <c r="I42" s="175"/>
    </row>
    <row r="43" spans="1:9" ht="12.75" customHeight="1">
      <c r="A43" s="175" t="s">
        <v>306</v>
      </c>
      <c r="B43" s="621"/>
      <c r="C43" s="621"/>
      <c r="D43" s="175"/>
      <c r="E43" s="175"/>
      <c r="F43" s="175"/>
      <c r="G43" s="175"/>
      <c r="H43" s="175"/>
      <c r="I43" s="175"/>
    </row>
    <row r="44" spans="1:9" ht="6" customHeight="1">
      <c r="A44" s="175"/>
      <c r="B44" s="621"/>
      <c r="C44" s="621"/>
      <c r="D44" s="175"/>
      <c r="E44" s="175"/>
      <c r="F44" s="175"/>
      <c r="G44" s="175"/>
      <c r="H44" s="175"/>
      <c r="I44" s="175"/>
    </row>
    <row r="45" spans="1:9" ht="12.75" customHeight="1">
      <c r="A45" s="281" t="s">
        <v>293</v>
      </c>
      <c r="B45" s="621"/>
      <c r="C45" s="621"/>
      <c r="D45" s="175"/>
      <c r="E45" s="175"/>
      <c r="F45" s="175"/>
      <c r="G45" s="175"/>
      <c r="H45" s="175"/>
      <c r="I45" s="175"/>
    </row>
    <row r="46" spans="1:9" ht="12.75" customHeight="1">
      <c r="A46" s="175" t="s">
        <v>307</v>
      </c>
      <c r="B46" s="621"/>
      <c r="C46" s="621"/>
      <c r="D46" s="175"/>
      <c r="E46" s="175"/>
      <c r="F46" s="175"/>
      <c r="G46" s="175"/>
      <c r="H46" s="175"/>
      <c r="I46" s="175"/>
    </row>
    <row r="47" spans="1:9" ht="12.75" customHeight="1">
      <c r="A47" s="175" t="s">
        <v>308</v>
      </c>
      <c r="B47" s="621"/>
      <c r="C47" s="621"/>
      <c r="D47" s="175"/>
      <c r="E47" s="175"/>
      <c r="F47" s="175"/>
      <c r="G47" s="175"/>
      <c r="H47" s="175"/>
      <c r="I47" s="175"/>
    </row>
    <row r="48" spans="1:9" ht="12.75" customHeight="1">
      <c r="A48" s="175" t="s">
        <v>390</v>
      </c>
      <c r="B48" s="621"/>
      <c r="C48" s="621"/>
      <c r="D48" s="175"/>
      <c r="E48" s="175"/>
      <c r="F48" s="175"/>
      <c r="G48" s="175"/>
      <c r="H48" s="175"/>
      <c r="I48" s="175"/>
    </row>
    <row r="49" spans="1:9" ht="12.75" customHeight="1">
      <c r="A49" s="175"/>
      <c r="B49" s="175" t="s">
        <v>391</v>
      </c>
      <c r="C49" s="175"/>
      <c r="D49" s="175"/>
      <c r="E49" s="175"/>
      <c r="F49" s="175"/>
      <c r="G49" s="175"/>
      <c r="H49" s="175"/>
      <c r="I49" s="175"/>
    </row>
    <row r="50" spans="1:9" ht="15.75">
      <c r="A50" s="231"/>
      <c r="B50" s="231"/>
      <c r="C50" s="231"/>
      <c r="D50" s="231"/>
      <c r="E50" s="231"/>
      <c r="F50" s="231"/>
      <c r="G50" s="231"/>
      <c r="H50" s="231"/>
      <c r="I50" s="231"/>
    </row>
  </sheetData>
  <mergeCells count="2">
    <mergeCell ref="C3:E3"/>
    <mergeCell ref="G3:I3"/>
  </mergeCells>
  <printOptions/>
  <pageMargins left="0.75" right="0.25" top="0" bottom="0" header="0.5" footer="0.5"/>
  <pageSetup horizontalDpi="600" verticalDpi="600" orientation="landscape" paperSize="9" r:id="rId1"/>
  <headerFooter alignWithMargins="0">
    <oddFooter>&amp;R&amp;"Times New Roman,Regular"&amp;10page 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A1" sqref="A1"/>
    </sheetView>
  </sheetViews>
  <sheetFormatPr defaultColWidth="9.00390625" defaultRowHeight="16.5"/>
  <cols>
    <col min="1" max="1" width="4.00390625" style="0" customWidth="1"/>
    <col min="2" max="2" width="40.875" style="0" customWidth="1"/>
    <col min="3" max="3" width="18.125" style="233" customWidth="1"/>
    <col min="4" max="4" width="2.75390625" style="0" customWidth="1"/>
    <col min="5" max="5" width="12.50390625" style="0" customWidth="1"/>
    <col min="6" max="6" width="3.00390625" style="0" customWidth="1"/>
    <col min="7" max="7" width="9.625" style="0" customWidth="1"/>
    <col min="8" max="8" width="1.37890625" style="0" customWidth="1"/>
    <col min="9" max="9" width="19.00390625" style="0" customWidth="1"/>
    <col min="10" max="10" width="2.75390625" style="0" customWidth="1"/>
    <col min="11" max="11" width="12.50390625" style="0" customWidth="1"/>
    <col min="12" max="12" width="3.125" style="0" customWidth="1"/>
    <col min="13" max="13" width="10.125" style="0" customWidth="1"/>
  </cols>
  <sheetData>
    <row r="1" spans="1:13" ht="22.5">
      <c r="A1" s="121" t="s">
        <v>183</v>
      </c>
      <c r="B1" s="1"/>
      <c r="C1" s="307"/>
      <c r="D1" s="1"/>
      <c r="E1" s="1"/>
      <c r="F1" s="1"/>
      <c r="G1" s="1"/>
      <c r="H1" s="1"/>
      <c r="I1" s="484"/>
      <c r="J1" s="1"/>
      <c r="K1" s="1"/>
      <c r="L1" s="1"/>
      <c r="M1" s="1"/>
    </row>
    <row r="2" spans="1:13" ht="10.5" customHeight="1">
      <c r="A2" s="58"/>
      <c r="B2" s="1"/>
      <c r="C2" s="23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.75">
      <c r="A3" s="48" t="s">
        <v>7</v>
      </c>
      <c r="B3" s="1"/>
      <c r="C3" s="23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7" ht="16.5">
      <c r="A4" s="1"/>
      <c r="B4" s="1"/>
      <c r="C4" s="723" t="s">
        <v>100</v>
      </c>
      <c r="D4" s="723"/>
      <c r="E4" s="723"/>
      <c r="F4" s="723"/>
      <c r="G4" s="723"/>
      <c r="H4" s="1"/>
      <c r="I4" s="723" t="s">
        <v>94</v>
      </c>
      <c r="J4" s="723"/>
      <c r="K4" s="723"/>
      <c r="L4" s="723"/>
      <c r="M4" s="723"/>
      <c r="N4" s="7"/>
      <c r="O4" s="7"/>
      <c r="P4" s="7"/>
      <c r="Q4" s="7"/>
    </row>
    <row r="5" spans="1:17" ht="16.5">
      <c r="A5" s="1"/>
      <c r="B5" s="1"/>
      <c r="C5" s="699" t="s">
        <v>118</v>
      </c>
      <c r="D5" s="699"/>
      <c r="E5" s="699"/>
      <c r="F5" s="699"/>
      <c r="G5" s="699"/>
      <c r="H5" s="1"/>
      <c r="I5" s="699" t="s">
        <v>118</v>
      </c>
      <c r="J5" s="699"/>
      <c r="K5" s="699"/>
      <c r="L5" s="699"/>
      <c r="M5" s="699"/>
      <c r="N5" s="7"/>
      <c r="O5" s="7"/>
      <c r="P5" s="7"/>
      <c r="Q5" s="7"/>
    </row>
    <row r="6" spans="1:17" ht="16.5">
      <c r="A6" s="1"/>
      <c r="B6" s="1"/>
      <c r="C6" s="536" t="s">
        <v>246</v>
      </c>
      <c r="D6" s="5"/>
      <c r="E6" s="339" t="s">
        <v>177</v>
      </c>
      <c r="F6" s="5"/>
      <c r="G6" s="300" t="s">
        <v>8</v>
      </c>
      <c r="H6" s="1"/>
      <c r="I6" s="536" t="s">
        <v>246</v>
      </c>
      <c r="J6" s="5"/>
      <c r="K6" s="339" t="s">
        <v>177</v>
      </c>
      <c r="L6" s="5"/>
      <c r="M6" s="300" t="s">
        <v>8</v>
      </c>
      <c r="N6" s="7"/>
      <c r="O6" s="7"/>
      <c r="P6" s="7"/>
      <c r="Q6" s="7"/>
    </row>
    <row r="7" spans="1:17" ht="4.5" customHeight="1">
      <c r="A7" s="1"/>
      <c r="B7" s="1"/>
      <c r="C7" s="242"/>
      <c r="D7" s="1"/>
      <c r="E7" s="231"/>
      <c r="F7" s="1"/>
      <c r="G7" s="50"/>
      <c r="H7" s="1"/>
      <c r="I7" s="55"/>
      <c r="J7" s="1"/>
      <c r="K7" s="1"/>
      <c r="L7" s="1"/>
      <c r="M7" s="1"/>
      <c r="N7" s="7"/>
      <c r="O7" s="7"/>
      <c r="P7" s="7"/>
      <c r="Q7" s="7"/>
    </row>
    <row r="8" spans="1:17" ht="18.75">
      <c r="A8" s="55" t="s">
        <v>83</v>
      </c>
      <c r="B8" s="55"/>
      <c r="C8" s="287">
        <v>17769.271410654</v>
      </c>
      <c r="D8" s="1"/>
      <c r="E8" s="307">
        <v>10253.58875009</v>
      </c>
      <c r="F8" s="1"/>
      <c r="G8" s="133">
        <f>(C8-E8)/E8*100</f>
        <v>73.29807000985905</v>
      </c>
      <c r="H8" s="1"/>
      <c r="I8" s="182">
        <v>105.03642918</v>
      </c>
      <c r="J8" s="51"/>
      <c r="K8" s="463">
        <v>45.164178538</v>
      </c>
      <c r="L8" s="51"/>
      <c r="M8" s="133">
        <v>132.3</v>
      </c>
      <c r="N8" s="7"/>
      <c r="O8" s="7"/>
      <c r="P8" s="7"/>
      <c r="Q8" s="7"/>
    </row>
    <row r="9" spans="2:17" ht="12" customHeight="1">
      <c r="B9" s="55"/>
      <c r="C9" s="242"/>
      <c r="D9" s="1"/>
      <c r="E9" s="231"/>
      <c r="F9" s="1"/>
      <c r="G9" s="135"/>
      <c r="H9" s="1"/>
      <c r="I9" s="53"/>
      <c r="J9" s="1"/>
      <c r="K9" s="46"/>
      <c r="L9" s="1"/>
      <c r="M9" s="133"/>
      <c r="N9" s="7"/>
      <c r="O9" s="7"/>
      <c r="P9" s="7"/>
      <c r="Q9" s="7"/>
    </row>
    <row r="10" spans="1:17" ht="16.5">
      <c r="A10" s="55" t="s">
        <v>79</v>
      </c>
      <c r="B10" s="55"/>
      <c r="C10" s="243">
        <v>1145</v>
      </c>
      <c r="D10" s="1"/>
      <c r="E10" s="245">
        <v>1087</v>
      </c>
      <c r="F10" s="1"/>
      <c r="G10" s="133">
        <f>(C10-E10)/E10*100</f>
        <v>5.335786568537258</v>
      </c>
      <c r="H10" s="1"/>
      <c r="I10" s="53">
        <v>174</v>
      </c>
      <c r="J10" s="54"/>
      <c r="K10" s="46">
        <v>174</v>
      </c>
      <c r="L10" s="54"/>
      <c r="M10" s="133">
        <f>(I10-K10)/K10*100</f>
        <v>0</v>
      </c>
      <c r="N10" s="7"/>
      <c r="O10" s="7"/>
      <c r="P10" s="7"/>
      <c r="Q10" s="7"/>
    </row>
    <row r="11" spans="1:17" ht="12" customHeight="1">
      <c r="A11" s="55"/>
      <c r="B11" s="55"/>
      <c r="C11" s="242"/>
      <c r="D11" s="1"/>
      <c r="E11" s="231"/>
      <c r="F11" s="1"/>
      <c r="G11" s="134"/>
      <c r="H11" s="1"/>
      <c r="I11" s="53"/>
      <c r="J11" s="1"/>
      <c r="K11" s="46"/>
      <c r="L11" s="1"/>
      <c r="M11" s="133"/>
      <c r="N11" s="7"/>
      <c r="O11" s="7"/>
      <c r="P11" s="7"/>
      <c r="Q11" s="7"/>
    </row>
    <row r="12" spans="1:17" ht="16.5">
      <c r="A12" s="55" t="s">
        <v>127</v>
      </c>
      <c r="B12" s="55"/>
      <c r="C12" s="242">
        <v>68</v>
      </c>
      <c r="D12" s="1" t="s">
        <v>72</v>
      </c>
      <c r="E12" s="231">
        <v>47</v>
      </c>
      <c r="F12" s="343" t="s">
        <v>119</v>
      </c>
      <c r="G12" s="133">
        <f>(C12-E12)/E12*100</f>
        <v>44.680851063829785</v>
      </c>
      <c r="H12" s="1"/>
      <c r="I12" s="53">
        <v>5</v>
      </c>
      <c r="J12" s="1"/>
      <c r="K12" s="46">
        <v>2</v>
      </c>
      <c r="L12" s="1"/>
      <c r="M12" s="133">
        <f>(I12-K12)/K12*100</f>
        <v>150</v>
      </c>
      <c r="N12" s="7"/>
      <c r="O12" s="7"/>
      <c r="P12" s="7"/>
      <c r="Q12" s="7"/>
    </row>
    <row r="13" spans="1:17" ht="11.25" customHeight="1">
      <c r="A13" s="55"/>
      <c r="B13" s="55"/>
      <c r="C13" s="242"/>
      <c r="D13" s="1"/>
      <c r="E13" s="231"/>
      <c r="F13" s="1"/>
      <c r="G13" s="134"/>
      <c r="H13" s="1"/>
      <c r="I13" s="53"/>
      <c r="J13" s="1"/>
      <c r="K13" s="46"/>
      <c r="L13" s="1"/>
      <c r="M13" s="133"/>
      <c r="N13" s="7"/>
      <c r="O13" s="7"/>
      <c r="P13" s="7"/>
      <c r="Q13" s="7"/>
    </row>
    <row r="14" spans="1:17" ht="18" customHeight="1">
      <c r="A14" s="55" t="s">
        <v>82</v>
      </c>
      <c r="B14" s="55"/>
      <c r="C14" s="242">
        <v>10</v>
      </c>
      <c r="D14" s="157"/>
      <c r="E14" s="231">
        <v>8</v>
      </c>
      <c r="F14" s="157"/>
      <c r="G14" s="133">
        <f>(C14-E14)/E14*100</f>
        <v>25</v>
      </c>
      <c r="I14" s="53">
        <v>5</v>
      </c>
      <c r="J14" s="1" t="s">
        <v>72</v>
      </c>
      <c r="K14" s="46">
        <v>21</v>
      </c>
      <c r="L14" s="343" t="s">
        <v>119</v>
      </c>
      <c r="M14" s="133">
        <f>(I14-K14)/K14*100</f>
        <v>-76.19047619047619</v>
      </c>
      <c r="N14" s="7"/>
      <c r="O14" s="7"/>
      <c r="P14" s="7"/>
      <c r="Q14" s="7"/>
    </row>
    <row r="15" spans="1:17" ht="12" customHeight="1">
      <c r="A15" s="55"/>
      <c r="B15" s="55"/>
      <c r="C15" s="243"/>
      <c r="D15" s="1"/>
      <c r="E15" s="245"/>
      <c r="F15" s="1"/>
      <c r="G15" s="135"/>
      <c r="H15" s="1"/>
      <c r="I15" s="53"/>
      <c r="J15" s="1"/>
      <c r="K15" s="46"/>
      <c r="L15" s="1"/>
      <c r="M15" s="133"/>
      <c r="N15" s="7"/>
      <c r="O15" s="7"/>
      <c r="P15" s="7"/>
      <c r="Q15" s="7"/>
    </row>
    <row r="16" spans="1:17" ht="16.5">
      <c r="A16" s="55" t="s">
        <v>10</v>
      </c>
      <c r="B16" s="55"/>
      <c r="C16" s="243">
        <f>SUM(C17:C26)</f>
        <v>6441</v>
      </c>
      <c r="D16" s="1"/>
      <c r="E16" s="245">
        <v>5654</v>
      </c>
      <c r="F16" s="1"/>
      <c r="G16" s="133">
        <f>(C16-E16)/E16*100</f>
        <v>13.919349133356915</v>
      </c>
      <c r="H16" s="1"/>
      <c r="I16" s="243">
        <f>SUM(I17:I26)</f>
        <v>175</v>
      </c>
      <c r="J16" s="54"/>
      <c r="K16" s="46">
        <v>177</v>
      </c>
      <c r="L16" s="54"/>
      <c r="M16" s="133">
        <f>(I16-K16)/K16*100</f>
        <v>-1.1299435028248588</v>
      </c>
      <c r="N16" s="7"/>
      <c r="O16" s="7"/>
      <c r="P16" s="7"/>
      <c r="Q16" s="7"/>
    </row>
    <row r="17" spans="1:17" ht="16.5">
      <c r="A17" s="1" t="s">
        <v>138</v>
      </c>
      <c r="B17" s="55"/>
      <c r="C17" s="243">
        <v>1148</v>
      </c>
      <c r="D17" s="46"/>
      <c r="E17" s="245">
        <v>1090</v>
      </c>
      <c r="F17" s="46"/>
      <c r="G17" s="133">
        <f>(C17-E17)/E17*100</f>
        <v>5.321100917431193</v>
      </c>
      <c r="H17" s="1"/>
      <c r="I17" s="53">
        <v>174</v>
      </c>
      <c r="J17" s="54"/>
      <c r="K17" s="46">
        <v>174</v>
      </c>
      <c r="L17" s="54"/>
      <c r="M17" s="133">
        <f>(I17-K17)/K17*100</f>
        <v>0</v>
      </c>
      <c r="N17" s="7"/>
      <c r="O17" s="7"/>
      <c r="P17" s="7"/>
      <c r="Q17" s="7"/>
    </row>
    <row r="18" spans="1:17" ht="16.5">
      <c r="A18" s="1" t="s">
        <v>139</v>
      </c>
      <c r="B18" s="55"/>
      <c r="C18" s="243"/>
      <c r="D18" s="1"/>
      <c r="E18" s="245"/>
      <c r="F18" s="1"/>
      <c r="G18" s="133"/>
      <c r="H18" s="1"/>
      <c r="I18" s="53"/>
      <c r="J18" s="54"/>
      <c r="K18" s="46"/>
      <c r="L18" s="54"/>
      <c r="M18" s="133"/>
      <c r="N18" s="7"/>
      <c r="O18" s="7"/>
      <c r="P18" s="7"/>
      <c r="Q18" s="7"/>
    </row>
    <row r="19" spans="1:17" ht="16.5">
      <c r="A19" s="1" t="s">
        <v>110</v>
      </c>
      <c r="B19" s="55"/>
      <c r="C19" s="243">
        <v>25</v>
      </c>
      <c r="D19" s="1"/>
      <c r="E19" s="245">
        <v>34</v>
      </c>
      <c r="F19" s="1"/>
      <c r="G19" s="133">
        <f>(C19-E19)/E19*100</f>
        <v>-26.47058823529412</v>
      </c>
      <c r="H19" s="1"/>
      <c r="I19" s="53">
        <v>1</v>
      </c>
      <c r="J19" s="54"/>
      <c r="K19" s="46">
        <v>3</v>
      </c>
      <c r="L19" s="54"/>
      <c r="M19" s="133">
        <f>(I19-K19)/K19*100</f>
        <v>-66.66666666666666</v>
      </c>
      <c r="N19" s="7"/>
      <c r="O19" s="7"/>
      <c r="P19" s="7"/>
      <c r="Q19" s="7"/>
    </row>
    <row r="20" spans="1:17" ht="16.5">
      <c r="A20" s="1" t="s">
        <v>80</v>
      </c>
      <c r="B20" s="55"/>
      <c r="C20" s="243">
        <v>3367</v>
      </c>
      <c r="D20" s="1"/>
      <c r="E20" s="245">
        <v>3011</v>
      </c>
      <c r="F20" s="1"/>
      <c r="G20" s="133">
        <f>(C20-E20)/E20*100</f>
        <v>11.823314513450681</v>
      </c>
      <c r="H20" s="1"/>
      <c r="I20" s="57" t="s">
        <v>50</v>
      </c>
      <c r="J20" s="54"/>
      <c r="K20" s="308" t="s">
        <v>50</v>
      </c>
      <c r="L20" s="54"/>
      <c r="M20" s="133"/>
      <c r="N20" s="7"/>
      <c r="O20" s="7"/>
      <c r="P20" s="7"/>
      <c r="Q20" s="7"/>
    </row>
    <row r="21" spans="1:17" ht="16.5" customHeight="1">
      <c r="A21" s="1" t="s">
        <v>153</v>
      </c>
      <c r="B21" s="1"/>
      <c r="C21" s="243">
        <v>1692</v>
      </c>
      <c r="D21" s="1"/>
      <c r="E21" s="245">
        <v>1314</v>
      </c>
      <c r="F21" s="1"/>
      <c r="G21" s="133">
        <f>(C21-E21)/E21*100</f>
        <v>28.767123287671232</v>
      </c>
      <c r="H21" s="1"/>
      <c r="I21" s="57" t="s">
        <v>50</v>
      </c>
      <c r="J21" s="54"/>
      <c r="K21" s="308" t="s">
        <v>50</v>
      </c>
      <c r="L21" s="54"/>
      <c r="M21" s="133"/>
      <c r="N21" s="7"/>
      <c r="O21" s="7"/>
      <c r="P21" s="7"/>
      <c r="Q21" s="7"/>
    </row>
    <row r="22" spans="1:17" ht="16.5">
      <c r="A22" s="1" t="s">
        <v>51</v>
      </c>
      <c r="B22" s="55"/>
      <c r="C22" s="243">
        <v>157</v>
      </c>
      <c r="D22" s="1"/>
      <c r="E22" s="245">
        <v>172</v>
      </c>
      <c r="F22" s="1"/>
      <c r="G22" s="133">
        <f>(C22-E22)/E22*100</f>
        <v>-8.720930232558139</v>
      </c>
      <c r="H22" s="1"/>
      <c r="I22" s="57" t="s">
        <v>50</v>
      </c>
      <c r="J22" s="54"/>
      <c r="K22" s="308" t="s">
        <v>50</v>
      </c>
      <c r="L22" s="54"/>
      <c r="M22" s="133"/>
      <c r="N22" s="7"/>
      <c r="O22" s="7"/>
      <c r="P22" s="7"/>
      <c r="Q22" s="7"/>
    </row>
    <row r="23" spans="1:17" ht="16.5">
      <c r="A23" s="1" t="s">
        <v>154</v>
      </c>
      <c r="B23" s="55"/>
      <c r="C23" s="243"/>
      <c r="D23" s="1"/>
      <c r="E23" s="245"/>
      <c r="F23" s="1"/>
      <c r="G23" s="133"/>
      <c r="H23" s="1"/>
      <c r="I23" s="57"/>
      <c r="J23" s="54"/>
      <c r="K23" s="308"/>
      <c r="L23" s="54"/>
      <c r="M23" s="133"/>
      <c r="N23" s="7"/>
      <c r="O23" s="7"/>
      <c r="P23" s="7"/>
      <c r="Q23" s="7"/>
    </row>
    <row r="24" spans="1:17" ht="18.75">
      <c r="A24" s="1" t="s">
        <v>155</v>
      </c>
      <c r="B24" s="55"/>
      <c r="C24" s="243">
        <v>43</v>
      </c>
      <c r="D24" s="1"/>
      <c r="E24" s="245">
        <v>24</v>
      </c>
      <c r="F24" s="1"/>
      <c r="G24" s="133">
        <f>(C24-E24)/E24*100</f>
        <v>79.16666666666666</v>
      </c>
      <c r="H24" s="1"/>
      <c r="I24" s="57" t="s">
        <v>50</v>
      </c>
      <c r="J24" s="54"/>
      <c r="K24" s="308" t="s">
        <v>50</v>
      </c>
      <c r="L24" s="54"/>
      <c r="M24" s="133"/>
      <c r="N24" s="7"/>
      <c r="O24" s="7"/>
      <c r="P24" s="7"/>
      <c r="Q24" s="7"/>
    </row>
    <row r="25" spans="1:17" ht="16.5">
      <c r="A25" s="1" t="s">
        <v>54</v>
      </c>
      <c r="B25" s="55"/>
      <c r="C25" s="243">
        <v>7</v>
      </c>
      <c r="D25" s="1"/>
      <c r="E25" s="245">
        <v>7</v>
      </c>
      <c r="F25" s="1"/>
      <c r="G25" s="133">
        <f>(C25-E25)/E25*100</f>
        <v>0</v>
      </c>
      <c r="H25" s="1"/>
      <c r="I25" s="57" t="s">
        <v>50</v>
      </c>
      <c r="J25" s="54"/>
      <c r="K25" s="308" t="s">
        <v>50</v>
      </c>
      <c r="L25" s="54"/>
      <c r="M25" s="133"/>
      <c r="N25" s="7"/>
      <c r="O25" s="7"/>
      <c r="P25" s="7"/>
      <c r="Q25" s="7"/>
    </row>
    <row r="26" spans="1:17" ht="16.5">
      <c r="A26" s="1" t="s">
        <v>239</v>
      </c>
      <c r="B26" s="55"/>
      <c r="C26" s="243">
        <v>2</v>
      </c>
      <c r="D26" s="1"/>
      <c r="E26" s="245">
        <v>2</v>
      </c>
      <c r="F26" s="1"/>
      <c r="G26" s="133">
        <f>(C26-E26)/E26*100</f>
        <v>0</v>
      </c>
      <c r="H26" s="1"/>
      <c r="I26" s="57" t="s">
        <v>50</v>
      </c>
      <c r="J26" s="54"/>
      <c r="K26" s="308" t="s">
        <v>50</v>
      </c>
      <c r="L26" s="54"/>
      <c r="M26" s="133"/>
      <c r="N26" s="7"/>
      <c r="O26" s="7"/>
      <c r="P26" s="7"/>
      <c r="Q26" s="7"/>
    </row>
    <row r="27" spans="1:17" ht="6.75" customHeight="1">
      <c r="A27" s="1"/>
      <c r="B27" s="55"/>
      <c r="C27" s="244"/>
      <c r="D27" s="1"/>
      <c r="E27" s="54"/>
      <c r="F27" s="1"/>
      <c r="G27" s="133"/>
      <c r="H27" s="1"/>
      <c r="I27" s="53"/>
      <c r="J27" s="54"/>
      <c r="K27" s="46"/>
      <c r="L27" s="1"/>
      <c r="M27" s="133"/>
      <c r="N27" s="7"/>
      <c r="O27" s="7"/>
      <c r="P27" s="7"/>
      <c r="Q27" s="7"/>
    </row>
    <row r="28" spans="1:17" ht="16.5">
      <c r="A28" s="234" t="s">
        <v>86</v>
      </c>
      <c r="B28" s="356" t="s">
        <v>89</v>
      </c>
      <c r="C28" s="350"/>
      <c r="D28" s="348"/>
      <c r="E28" s="351"/>
      <c r="F28" s="348"/>
      <c r="G28" s="352"/>
      <c r="H28" s="348"/>
      <c r="I28" s="353"/>
      <c r="J28" s="351"/>
      <c r="K28" s="354"/>
      <c r="L28" s="1"/>
      <c r="M28" s="52"/>
      <c r="N28" s="7"/>
      <c r="O28" s="7"/>
      <c r="P28" s="7"/>
      <c r="Q28" s="7"/>
    </row>
    <row r="29" spans="1:17" ht="12" customHeight="1">
      <c r="A29" s="235"/>
      <c r="B29" s="356" t="s">
        <v>151</v>
      </c>
      <c r="C29" s="350"/>
      <c r="D29" s="348"/>
      <c r="E29" s="351"/>
      <c r="F29" s="348"/>
      <c r="G29" s="352"/>
      <c r="H29" s="348"/>
      <c r="I29" s="353"/>
      <c r="J29" s="351"/>
      <c r="K29" s="354"/>
      <c r="L29" s="1"/>
      <c r="M29" s="52"/>
      <c r="N29" s="7"/>
      <c r="O29" s="7"/>
      <c r="P29" s="7"/>
      <c r="Q29" s="7"/>
    </row>
    <row r="30" spans="1:17" ht="17.25" customHeight="1">
      <c r="A30" s="1" t="s">
        <v>87</v>
      </c>
      <c r="B30" s="348" t="s">
        <v>150</v>
      </c>
      <c r="C30" s="350"/>
      <c r="D30" s="348"/>
      <c r="E30" s="351"/>
      <c r="F30" s="348"/>
      <c r="G30" s="352"/>
      <c r="H30" s="348"/>
      <c r="I30" s="353"/>
      <c r="J30" s="351"/>
      <c r="K30" s="354"/>
      <c r="L30" s="1"/>
      <c r="N30" s="7"/>
      <c r="O30" s="7"/>
      <c r="P30" s="7"/>
      <c r="Q30" s="7"/>
    </row>
    <row r="31" spans="1:256" ht="12.75" customHeight="1">
      <c r="A31" s="391" t="s">
        <v>90</v>
      </c>
      <c r="B31" s="722" t="s">
        <v>184</v>
      </c>
      <c r="C31" s="722"/>
      <c r="D31" s="722"/>
      <c r="E31" s="722"/>
      <c r="F31" s="722"/>
      <c r="G31" s="722"/>
      <c r="H31" s="722"/>
      <c r="I31" s="722"/>
      <c r="J31" s="348"/>
      <c r="K31" s="348"/>
      <c r="L31" s="1"/>
      <c r="M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6.5">
      <c r="A32" s="343" t="s">
        <v>119</v>
      </c>
      <c r="B32" s="348" t="s">
        <v>185</v>
      </c>
      <c r="C32" s="357"/>
      <c r="D32" s="348"/>
      <c r="E32" s="348"/>
      <c r="F32" s="348"/>
      <c r="G32" s="348"/>
      <c r="H32" s="348"/>
      <c r="I32" s="348"/>
      <c r="J32" s="348"/>
      <c r="K32" s="348"/>
      <c r="L32" s="1"/>
      <c r="M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6.5" customHeight="1">
      <c r="A33" s="156" t="s">
        <v>88</v>
      </c>
      <c r="B33" s="348" t="s">
        <v>156</v>
      </c>
      <c r="C33" s="357"/>
      <c r="D33" s="348"/>
      <c r="E33" s="348"/>
      <c r="F33" s="348"/>
      <c r="G33" s="348"/>
      <c r="H33" s="348"/>
      <c r="I33" s="348"/>
      <c r="J33" s="348"/>
      <c r="K33" s="348"/>
      <c r="L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6.5" customHeight="1">
      <c r="A34" s="348" t="s">
        <v>52</v>
      </c>
      <c r="C34" s="357"/>
      <c r="D34" s="348"/>
      <c r="E34" s="348"/>
      <c r="F34" s="348"/>
      <c r="G34" s="348"/>
      <c r="H34" s="348"/>
      <c r="I34" s="348"/>
      <c r="J34" s="348"/>
      <c r="K34" s="348"/>
      <c r="L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2:13" s="355" customFormat="1" ht="12">
      <c r="B35" s="349"/>
      <c r="C35" s="350"/>
      <c r="D35" s="348"/>
      <c r="E35" s="351"/>
      <c r="F35" s="348"/>
      <c r="G35" s="352"/>
      <c r="H35" s="348"/>
      <c r="I35" s="353"/>
      <c r="J35" s="351"/>
      <c r="K35" s="354"/>
      <c r="L35" s="348"/>
      <c r="M35" s="352"/>
    </row>
    <row r="36" spans="1:256" ht="16.5">
      <c r="A36" s="1"/>
      <c r="B36" s="1"/>
      <c r="C36" s="23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3.25">
      <c r="A37" s="310"/>
      <c r="B37" s="1"/>
      <c r="C37" s="23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17" ht="16.5">
      <c r="A38" s="7"/>
      <c r="B38" s="1"/>
      <c r="C38" s="243"/>
      <c r="D38" s="1"/>
      <c r="E38" s="54"/>
      <c r="F38" s="1"/>
      <c r="G38" s="52"/>
      <c r="H38" s="1"/>
      <c r="I38" s="53"/>
      <c r="J38" s="54"/>
      <c r="K38" s="54"/>
      <c r="L38" s="1"/>
      <c r="M38" s="52"/>
      <c r="N38" s="7"/>
      <c r="O38" s="7"/>
      <c r="P38" s="7"/>
      <c r="Q38" s="7"/>
    </row>
    <row r="39" spans="1:13" ht="16.5">
      <c r="A39" s="1"/>
      <c r="B39" s="1"/>
      <c r="C39" s="231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mergeCells count="5">
    <mergeCell ref="B31:I31"/>
    <mergeCell ref="C4:G4"/>
    <mergeCell ref="C5:G5"/>
    <mergeCell ref="I4:M4"/>
    <mergeCell ref="I5:M5"/>
  </mergeCells>
  <printOptions horizontalCentered="1"/>
  <pageMargins left="0.03937007874015748" right="0" top="0.11811023622047245" bottom="0" header="0.5118110236220472" footer="0.11811023622047245"/>
  <pageSetup firstPageNumber="4" useFirstPageNumber="1" horizontalDpi="600" verticalDpi="600" orientation="landscape" paperSize="9" r:id="rId1"/>
  <headerFooter alignWithMargins="0">
    <oddFooter>&amp;R&amp;"Times New Roman,Regular"&amp;10page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workbookViewId="0" topLeftCell="A1">
      <selection activeCell="A1" sqref="A1"/>
    </sheetView>
  </sheetViews>
  <sheetFormatPr defaultColWidth="9.00390625" defaultRowHeight="16.5"/>
  <cols>
    <col min="1" max="1" width="2.25390625" style="403" customWidth="1"/>
    <col min="2" max="2" width="37.00390625" style="403" customWidth="1"/>
    <col min="3" max="3" width="18.75390625" style="403" customWidth="1"/>
    <col min="4" max="4" width="2.625" style="403" customWidth="1"/>
    <col min="5" max="5" width="16.50390625" style="403" customWidth="1"/>
    <col min="6" max="6" width="1.625" style="403" customWidth="1"/>
    <col min="7" max="7" width="12.75390625" style="403" customWidth="1"/>
    <col min="8" max="8" width="3.50390625" style="403" customWidth="1"/>
    <col min="9" max="9" width="17.50390625" style="403" customWidth="1"/>
    <col min="10" max="10" width="1.875" style="403" customWidth="1"/>
    <col min="11" max="11" width="15.625" style="485" customWidth="1"/>
    <col min="12" max="12" width="1.75390625" style="403" customWidth="1"/>
    <col min="13" max="13" width="10.125" style="403" customWidth="1"/>
    <col min="14" max="16384" width="9.00390625" style="403" customWidth="1"/>
  </cols>
  <sheetData>
    <row r="1" spans="1:11" ht="17.25" customHeight="1">
      <c r="A1" s="401" t="s">
        <v>99</v>
      </c>
      <c r="K1" s="404"/>
    </row>
    <row r="2" spans="1:17" ht="15" customHeight="1">
      <c r="A2" s="405"/>
      <c r="B2" s="405"/>
      <c r="C2" s="700" t="s">
        <v>91</v>
      </c>
      <c r="D2" s="700"/>
      <c r="E2" s="700"/>
      <c r="F2" s="405"/>
      <c r="G2" s="407"/>
      <c r="H2" s="405"/>
      <c r="I2" s="700" t="s">
        <v>92</v>
      </c>
      <c r="J2" s="701"/>
      <c r="K2" s="701"/>
      <c r="L2" s="405"/>
      <c r="M2" s="407"/>
      <c r="N2" s="404"/>
      <c r="O2" s="404"/>
      <c r="P2" s="404"/>
      <c r="Q2" s="404"/>
    </row>
    <row r="3" spans="1:17" ht="15" customHeight="1">
      <c r="A3" s="405"/>
      <c r="B3" s="405"/>
      <c r="C3" s="408" t="s">
        <v>157</v>
      </c>
      <c r="E3" s="407" t="s">
        <v>157</v>
      </c>
      <c r="F3" s="405"/>
      <c r="G3" s="405"/>
      <c r="H3" s="405"/>
      <c r="I3" s="408" t="s">
        <v>157</v>
      </c>
      <c r="J3" s="409"/>
      <c r="K3" s="407" t="s">
        <v>157</v>
      </c>
      <c r="L3" s="405"/>
      <c r="M3" s="405"/>
      <c r="N3" s="404"/>
      <c r="O3" s="404"/>
      <c r="P3" s="404"/>
      <c r="Q3" s="404"/>
    </row>
    <row r="4" spans="1:17" ht="15" customHeight="1">
      <c r="A4" s="702"/>
      <c r="B4" s="702"/>
      <c r="C4" s="531">
        <v>2009</v>
      </c>
      <c r="D4" s="410"/>
      <c r="E4" s="411" t="s">
        <v>178</v>
      </c>
      <c r="F4" s="410"/>
      <c r="G4" s="412" t="s">
        <v>8</v>
      </c>
      <c r="H4" s="405"/>
      <c r="I4" s="531">
        <v>2009</v>
      </c>
      <c r="J4" s="410"/>
      <c r="K4" s="411" t="s">
        <v>178</v>
      </c>
      <c r="L4" s="410"/>
      <c r="M4" s="412" t="s">
        <v>8</v>
      </c>
      <c r="N4" s="404"/>
      <c r="O4" s="404"/>
      <c r="P4" s="404"/>
      <c r="Q4" s="404"/>
    </row>
    <row r="5" spans="1:17" ht="15.75" customHeight="1">
      <c r="A5" s="413" t="s">
        <v>84</v>
      </c>
      <c r="B5" s="414"/>
      <c r="C5" s="415">
        <f>SUM(C7:C19)</f>
        <v>1456535.956074</v>
      </c>
      <c r="D5" s="416"/>
      <c r="E5" s="422">
        <f>SUM(E7:E19)</f>
        <v>1458977.247373</v>
      </c>
      <c r="F5" s="416"/>
      <c r="G5" s="418">
        <f>(C5-E5)/E5*100</f>
        <v>-0.16732894933047435</v>
      </c>
      <c r="H5" s="405"/>
      <c r="I5" s="415">
        <f>SUM(I7:I19)</f>
        <v>4196.665231</v>
      </c>
      <c r="J5" s="416"/>
      <c r="K5" s="417">
        <f>SUM(K7:K19)</f>
        <v>9060.05155</v>
      </c>
      <c r="L5" s="416"/>
      <c r="M5" s="418">
        <f>(I5-K5)/K5*100</f>
        <v>-53.67945526755861</v>
      </c>
      <c r="N5" s="404"/>
      <c r="O5" s="404"/>
      <c r="P5" s="404"/>
      <c r="Q5" s="404"/>
    </row>
    <row r="6" spans="1:17" ht="15.75" customHeight="1">
      <c r="A6" s="419" t="s">
        <v>85</v>
      </c>
      <c r="B6" s="419"/>
      <c r="C6" s="420">
        <f>C7+C8</f>
        <v>626527.8421779999</v>
      </c>
      <c r="D6" s="421"/>
      <c r="E6" s="422">
        <v>418187.428959</v>
      </c>
      <c r="F6" s="405"/>
      <c r="G6" s="418">
        <f>(C6-E6)/E6*100</f>
        <v>49.81986515893716</v>
      </c>
      <c r="H6" s="405"/>
      <c r="I6" s="420">
        <f>I7+I8</f>
        <v>4196.665231</v>
      </c>
      <c r="J6" s="421"/>
      <c r="K6" s="422">
        <f>K7+K8</f>
        <v>9060.05155</v>
      </c>
      <c r="L6" s="405"/>
      <c r="M6" s="418">
        <f>(I6-K6)/K6*100</f>
        <v>-53.67945526755861</v>
      </c>
      <c r="N6" s="404"/>
      <c r="O6" s="404"/>
      <c r="P6" s="404"/>
      <c r="Q6" s="404"/>
    </row>
    <row r="7" spans="1:17" ht="15.75" customHeight="1">
      <c r="A7" s="405" t="s">
        <v>66</v>
      </c>
      <c r="B7" s="405"/>
      <c r="C7" s="420">
        <v>243512.415008</v>
      </c>
      <c r="D7" s="421"/>
      <c r="E7" s="422">
        <v>65759.5248</v>
      </c>
      <c r="F7" s="405"/>
      <c r="G7" s="418">
        <f>(C7-E7)/E7*100</f>
        <v>270.3074432922302</v>
      </c>
      <c r="H7" s="405"/>
      <c r="I7" s="420">
        <v>340</v>
      </c>
      <c r="J7" s="421"/>
      <c r="K7" s="422">
        <v>216.83776</v>
      </c>
      <c r="L7" s="405"/>
      <c r="M7" s="418">
        <v>56.83</v>
      </c>
      <c r="N7" s="423"/>
      <c r="O7" s="404"/>
      <c r="P7" s="404"/>
      <c r="Q7" s="404"/>
    </row>
    <row r="8" spans="1:17" ht="15.75" customHeight="1">
      <c r="A8" s="405" t="s">
        <v>67</v>
      </c>
      <c r="B8" s="405"/>
      <c r="C8" s="420">
        <v>383015.4271699999</v>
      </c>
      <c r="D8" s="421"/>
      <c r="E8" s="422">
        <v>352427.904159</v>
      </c>
      <c r="F8" s="405"/>
      <c r="G8" s="418">
        <f>(C8-E8)/E8*100</f>
        <v>8.679086601837335</v>
      </c>
      <c r="H8" s="405"/>
      <c r="I8" s="420">
        <v>3856.665231</v>
      </c>
      <c r="J8" s="421"/>
      <c r="K8" s="422">
        <v>8843.21379</v>
      </c>
      <c r="L8" s="405"/>
      <c r="M8" s="418">
        <f>(I8-K8)/K8*100</f>
        <v>-56.388420289452256</v>
      </c>
      <c r="N8" s="404"/>
      <c r="O8" s="404"/>
      <c r="P8" s="404"/>
      <c r="Q8" s="404"/>
    </row>
    <row r="9" spans="1:17" ht="3" customHeight="1">
      <c r="A9" s="404"/>
      <c r="B9" s="405"/>
      <c r="C9" s="424"/>
      <c r="D9" s="405"/>
      <c r="E9" s="425"/>
      <c r="F9" s="405"/>
      <c r="G9" s="426"/>
      <c r="H9" s="405"/>
      <c r="I9" s="424"/>
      <c r="J9" s="425"/>
      <c r="K9" s="425"/>
      <c r="L9" s="405"/>
      <c r="M9" s="426"/>
      <c r="N9" s="404"/>
      <c r="O9" s="404"/>
      <c r="P9" s="404"/>
      <c r="Q9" s="404"/>
    </row>
    <row r="10" spans="1:17" ht="15.75" customHeight="1">
      <c r="A10" s="419" t="s">
        <v>70</v>
      </c>
      <c r="B10" s="408"/>
      <c r="C10" s="407"/>
      <c r="D10" s="405"/>
      <c r="E10" s="703"/>
      <c r="F10" s="703"/>
      <c r="G10" s="427"/>
      <c r="H10" s="405"/>
      <c r="I10" s="419"/>
      <c r="J10" s="405"/>
      <c r="K10" s="422"/>
      <c r="L10" s="405"/>
      <c r="M10" s="405"/>
      <c r="N10" s="404"/>
      <c r="O10" s="404"/>
      <c r="P10" s="404"/>
      <c r="Q10" s="404"/>
    </row>
    <row r="11" spans="1:13" s="405" customFormat="1" ht="15.75">
      <c r="A11" s="405" t="s">
        <v>68</v>
      </c>
      <c r="C11" s="424"/>
      <c r="E11" s="428"/>
      <c r="G11" s="426"/>
      <c r="I11" s="424"/>
      <c r="J11" s="429"/>
      <c r="K11" s="428"/>
      <c r="M11" s="430"/>
    </row>
    <row r="12" spans="1:13" s="405" customFormat="1" ht="13.5" customHeight="1">
      <c r="A12" s="405" t="s">
        <v>110</v>
      </c>
      <c r="C12" s="431">
        <v>0</v>
      </c>
      <c r="E12" s="432">
        <v>25.08</v>
      </c>
      <c r="G12" s="418">
        <f>(C12-E12)/E12*100</f>
        <v>-100</v>
      </c>
      <c r="I12" s="424">
        <v>0</v>
      </c>
      <c r="J12" s="429"/>
      <c r="K12" s="428">
        <v>0</v>
      </c>
      <c r="M12" s="440" t="s">
        <v>129</v>
      </c>
    </row>
    <row r="13" spans="1:13" s="405" customFormat="1" ht="13.5" customHeight="1">
      <c r="A13" s="405" t="s">
        <v>80</v>
      </c>
      <c r="C13" s="431">
        <v>263290.63100000005</v>
      </c>
      <c r="E13" s="432">
        <v>555886.73578</v>
      </c>
      <c r="G13" s="418">
        <f>(C13-E13)/E13*100</f>
        <v>-52.63592130318414</v>
      </c>
      <c r="I13" s="431" t="s">
        <v>50</v>
      </c>
      <c r="J13" s="429"/>
      <c r="K13" s="432" t="s">
        <v>50</v>
      </c>
      <c r="M13" s="430"/>
    </row>
    <row r="14" spans="1:13" s="405" customFormat="1" ht="15.75" customHeight="1">
      <c r="A14" s="405" t="s">
        <v>158</v>
      </c>
      <c r="C14" s="431">
        <v>519334.11600000004</v>
      </c>
      <c r="E14" s="432">
        <v>443300.197</v>
      </c>
      <c r="G14" s="418">
        <f>(C14-E14)/E14*100</f>
        <v>17.151790031800967</v>
      </c>
      <c r="I14" s="431" t="s">
        <v>50</v>
      </c>
      <c r="K14" s="432" t="s">
        <v>50</v>
      </c>
      <c r="M14" s="407"/>
    </row>
    <row r="15" spans="1:13" s="405" customFormat="1" ht="15.75">
      <c r="A15" s="405" t="s">
        <v>69</v>
      </c>
      <c r="C15" s="431">
        <v>47383.366896</v>
      </c>
      <c r="E15" s="432">
        <v>41577.805634</v>
      </c>
      <c r="G15" s="418">
        <f>(C15-E15)/E15*100</f>
        <v>13.963125695244822</v>
      </c>
      <c r="I15" s="431" t="s">
        <v>50</v>
      </c>
      <c r="K15" s="432" t="s">
        <v>50</v>
      </c>
      <c r="M15" s="407"/>
    </row>
    <row r="16" spans="1:13" s="405" customFormat="1" ht="15.75">
      <c r="A16" s="405" t="s">
        <v>159</v>
      </c>
      <c r="B16" s="419"/>
      <c r="C16" s="433"/>
      <c r="E16" s="434"/>
      <c r="G16" s="432"/>
      <c r="I16" s="431"/>
      <c r="K16" s="407"/>
      <c r="M16" s="407"/>
    </row>
    <row r="17" spans="1:13" s="405" customFormat="1" ht="13.5" customHeight="1">
      <c r="A17" s="405" t="s">
        <v>160</v>
      </c>
      <c r="B17" s="419"/>
      <c r="C17" s="431" t="s">
        <v>50</v>
      </c>
      <c r="E17" s="432" t="s">
        <v>50</v>
      </c>
      <c r="G17" s="440" t="s">
        <v>129</v>
      </c>
      <c r="I17" s="431" t="s">
        <v>50</v>
      </c>
      <c r="K17" s="407" t="s">
        <v>50</v>
      </c>
      <c r="M17" s="407"/>
    </row>
    <row r="18" spans="1:13" s="405" customFormat="1" ht="13.5" customHeight="1">
      <c r="A18" s="405" t="s">
        <v>54</v>
      </c>
      <c r="B18" s="419"/>
      <c r="C18" s="431">
        <v>0</v>
      </c>
      <c r="D18" s="419"/>
      <c r="E18" s="432">
        <v>0</v>
      </c>
      <c r="G18" s="440" t="s">
        <v>129</v>
      </c>
      <c r="I18" s="431" t="s">
        <v>50</v>
      </c>
      <c r="K18" s="407" t="s">
        <v>50</v>
      </c>
      <c r="M18" s="407"/>
    </row>
    <row r="19" spans="1:13" s="405" customFormat="1" ht="13.5" customHeight="1">
      <c r="A19" s="405" t="s">
        <v>240</v>
      </c>
      <c r="B19" s="419"/>
      <c r="C19" s="431">
        <v>0</v>
      </c>
      <c r="E19" s="428">
        <v>0</v>
      </c>
      <c r="G19" s="440" t="s">
        <v>129</v>
      </c>
      <c r="I19" s="431" t="s">
        <v>50</v>
      </c>
      <c r="K19" s="407" t="s">
        <v>50</v>
      </c>
      <c r="M19" s="407"/>
    </row>
    <row r="20" spans="2:12" s="405" customFormat="1" ht="3.75" customHeight="1">
      <c r="B20" s="406"/>
      <c r="C20" s="435"/>
      <c r="E20" s="436"/>
      <c r="I20" s="424"/>
      <c r="J20" s="402"/>
      <c r="K20" s="437"/>
      <c r="L20" s="402"/>
    </row>
    <row r="21" spans="1:13" s="405" customFormat="1" ht="15.75" customHeight="1">
      <c r="A21" s="419" t="s">
        <v>75</v>
      </c>
      <c r="B21" s="406"/>
      <c r="C21" s="431">
        <f>SUM(C22:C31)</f>
        <v>15439486.881732002</v>
      </c>
      <c r="E21" s="432">
        <f>SUM(E22:E31)</f>
        <v>17600713.868472</v>
      </c>
      <c r="F21" s="432"/>
      <c r="G21" s="418">
        <f>(C21-E21)/E21*100</f>
        <v>-12.279200735212129</v>
      </c>
      <c r="I21" s="431">
        <f>SUM(I22:I31)</f>
        <v>75761.805869</v>
      </c>
      <c r="J21" s="402"/>
      <c r="K21" s="432">
        <f>SUM(K22:K31)</f>
        <v>52086.992966000005</v>
      </c>
      <c r="L21" s="402"/>
      <c r="M21" s="418">
        <f>(I21-K21)/K21*100</f>
        <v>45.45244705996721</v>
      </c>
    </row>
    <row r="22" spans="1:13" s="405" customFormat="1" ht="15.75" customHeight="1">
      <c r="A22" s="405" t="s">
        <v>138</v>
      </c>
      <c r="C22" s="431">
        <v>11564187.966318</v>
      </c>
      <c r="E22" s="432">
        <v>12631832.352085</v>
      </c>
      <c r="F22" s="432"/>
      <c r="G22" s="418">
        <f>(C22-E22)/E22*100</f>
        <v>-8.452015163031952</v>
      </c>
      <c r="I22" s="424">
        <v>75761.464319</v>
      </c>
      <c r="J22" s="402"/>
      <c r="K22" s="428">
        <v>52084.066461</v>
      </c>
      <c r="L22" s="402"/>
      <c r="M22" s="418">
        <f>(I22-K22)/K22*100</f>
        <v>45.459963990579325</v>
      </c>
    </row>
    <row r="23" spans="1:13" s="405" customFormat="1" ht="15.75">
      <c r="A23" s="405" t="s">
        <v>139</v>
      </c>
      <c r="C23" s="454"/>
      <c r="E23" s="438"/>
      <c r="F23" s="432"/>
      <c r="G23" s="418"/>
      <c r="I23" s="424"/>
      <c r="J23" s="402"/>
      <c r="K23" s="428"/>
      <c r="L23" s="402"/>
      <c r="M23" s="426"/>
    </row>
    <row r="24" spans="1:13" s="405" customFormat="1" ht="13.5" customHeight="1">
      <c r="A24" s="405" t="s">
        <v>110</v>
      </c>
      <c r="C24" s="431">
        <v>524.068104</v>
      </c>
      <c r="E24" s="432">
        <v>1130.247882</v>
      </c>
      <c r="F24" s="432"/>
      <c r="G24" s="418">
        <v>-53.63</v>
      </c>
      <c r="I24" s="496">
        <v>0.34155</v>
      </c>
      <c r="J24" s="439"/>
      <c r="K24" s="455">
        <v>2.926505</v>
      </c>
      <c r="L24" s="402"/>
      <c r="M24" s="418">
        <v>-90</v>
      </c>
    </row>
    <row r="25" spans="1:13" s="405" customFormat="1" ht="13.5" customHeight="1">
      <c r="A25" s="405" t="s">
        <v>80</v>
      </c>
      <c r="C25" s="431">
        <v>1654894.758461</v>
      </c>
      <c r="E25" s="432">
        <v>3433736.339892</v>
      </c>
      <c r="F25" s="432"/>
      <c r="G25" s="418">
        <f>(C25-E25)/E25*100</f>
        <v>-51.80483896695893</v>
      </c>
      <c r="I25" s="431" t="s">
        <v>50</v>
      </c>
      <c r="J25" s="429"/>
      <c r="K25" s="432" t="s">
        <v>50</v>
      </c>
      <c r="L25" s="402"/>
      <c r="M25" s="426"/>
    </row>
    <row r="26" spans="1:13" s="405" customFormat="1" ht="15.75">
      <c r="A26" s="405" t="s">
        <v>153</v>
      </c>
      <c r="C26" s="431">
        <v>1676064.952676</v>
      </c>
      <c r="E26" s="432">
        <v>1039556.769605</v>
      </c>
      <c r="F26" s="432"/>
      <c r="G26" s="418">
        <f>(C26-E26)/E26*100</f>
        <v>61.228804590715505</v>
      </c>
      <c r="I26" s="431" t="s">
        <v>50</v>
      </c>
      <c r="J26" s="429"/>
      <c r="K26" s="432" t="s">
        <v>50</v>
      </c>
      <c r="L26" s="402"/>
      <c r="M26" s="426"/>
    </row>
    <row r="27" spans="1:13" s="405" customFormat="1" ht="15.75">
      <c r="A27" s="405" t="s">
        <v>51</v>
      </c>
      <c r="C27" s="431">
        <v>3.965775</v>
      </c>
      <c r="E27" s="432">
        <v>7.39355</v>
      </c>
      <c r="F27" s="432"/>
      <c r="G27" s="418">
        <v>-42.86</v>
      </c>
      <c r="I27" s="431" t="s">
        <v>50</v>
      </c>
      <c r="K27" s="432" t="s">
        <v>50</v>
      </c>
      <c r="L27" s="402"/>
      <c r="M27" s="428"/>
    </row>
    <row r="28" spans="1:13" s="405" customFormat="1" ht="15.75">
      <c r="A28" s="405" t="s">
        <v>154</v>
      </c>
      <c r="B28" s="419"/>
      <c r="C28" s="454"/>
      <c r="E28" s="438"/>
      <c r="F28" s="432"/>
      <c r="G28" s="440" t="s">
        <v>101</v>
      </c>
      <c r="J28" s="429"/>
      <c r="L28" s="402"/>
      <c r="M28" s="426"/>
    </row>
    <row r="29" spans="1:13" s="405" customFormat="1" ht="13.5" customHeight="1">
      <c r="A29" s="405" t="s">
        <v>176</v>
      </c>
      <c r="B29" s="419"/>
      <c r="C29" s="431">
        <v>499685.867133</v>
      </c>
      <c r="E29" s="432">
        <v>441102.938807</v>
      </c>
      <c r="F29" s="432"/>
      <c r="G29" s="418">
        <f>(C29-E29)/E29*100</f>
        <v>13.28101066033304</v>
      </c>
      <c r="I29" s="431" t="s">
        <v>50</v>
      </c>
      <c r="J29" s="402"/>
      <c r="K29" s="432" t="s">
        <v>50</v>
      </c>
      <c r="L29" s="402"/>
      <c r="M29" s="426"/>
    </row>
    <row r="30" spans="1:13" s="405" customFormat="1" ht="13.5" customHeight="1">
      <c r="A30" s="405" t="s">
        <v>54</v>
      </c>
      <c r="B30" s="419"/>
      <c r="C30" s="431">
        <v>43078.106765</v>
      </c>
      <c r="E30" s="432">
        <v>51494.25538499999</v>
      </c>
      <c r="F30" s="432"/>
      <c r="G30" s="418">
        <f>(C30-E30)/E30*100</f>
        <v>-16.343859246193844</v>
      </c>
      <c r="I30" s="431" t="s">
        <v>50</v>
      </c>
      <c r="J30" s="402"/>
      <c r="K30" s="432" t="s">
        <v>50</v>
      </c>
      <c r="L30" s="402"/>
      <c r="M30" s="426"/>
    </row>
    <row r="31" spans="1:13" s="405" customFormat="1" ht="13.5" customHeight="1">
      <c r="A31" s="405" t="s">
        <v>240</v>
      </c>
      <c r="B31" s="419"/>
      <c r="C31" s="431">
        <v>1047.1965000000002</v>
      </c>
      <c r="E31" s="432">
        <v>1853.571266</v>
      </c>
      <c r="F31" s="432"/>
      <c r="G31" s="418">
        <v>-43.53</v>
      </c>
      <c r="I31" s="431" t="s">
        <v>50</v>
      </c>
      <c r="J31" s="402"/>
      <c r="K31" s="432" t="s">
        <v>50</v>
      </c>
      <c r="L31" s="402"/>
      <c r="M31" s="426"/>
    </row>
    <row r="32" spans="2:12" s="405" customFormat="1" ht="3.75" customHeight="1">
      <c r="B32" s="402"/>
      <c r="C32" s="499"/>
      <c r="E32" s="441"/>
      <c r="F32" s="441"/>
      <c r="I32" s="441"/>
      <c r="J32" s="402"/>
      <c r="K32" s="441"/>
      <c r="L32" s="441"/>
    </row>
    <row r="33" spans="1:13" s="405" customFormat="1" ht="15.75">
      <c r="A33" s="419" t="s">
        <v>71</v>
      </c>
      <c r="C33" s="431">
        <f>C21/C35</f>
        <v>62005.97141257832</v>
      </c>
      <c r="E33" s="432">
        <f>E21/E35</f>
        <v>71839.64844274285</v>
      </c>
      <c r="F33" s="428"/>
      <c r="G33" s="418">
        <f>(C33-E33)/E33*100</f>
        <v>-13.688370201313138</v>
      </c>
      <c r="I33" s="431">
        <f>I21/I35</f>
        <v>304.2642805983936</v>
      </c>
      <c r="K33" s="428">
        <v>213</v>
      </c>
      <c r="M33" s="418">
        <v>42.72</v>
      </c>
    </row>
    <row r="34" spans="1:12" ht="3" customHeight="1">
      <c r="A34" s="405"/>
      <c r="B34" s="405"/>
      <c r="C34" s="405"/>
      <c r="D34" s="405"/>
      <c r="E34" s="405"/>
      <c r="F34" s="405"/>
      <c r="G34" s="405"/>
      <c r="H34" s="405"/>
      <c r="I34" s="419"/>
      <c r="J34" s="405"/>
      <c r="K34" s="405"/>
      <c r="L34" s="405"/>
    </row>
    <row r="35" spans="1:11" s="419" customFormat="1" ht="15.75">
      <c r="A35" s="419" t="s">
        <v>9</v>
      </c>
      <c r="C35" s="424">
        <v>249</v>
      </c>
      <c r="E35" s="428">
        <v>245</v>
      </c>
      <c r="F35" s="405"/>
      <c r="I35" s="424">
        <v>249</v>
      </c>
      <c r="J35" s="405"/>
      <c r="K35" s="405">
        <v>245</v>
      </c>
    </row>
    <row r="36" spans="1:6" ht="6" customHeight="1">
      <c r="A36" s="419"/>
      <c r="E36" s="485"/>
      <c r="F36" s="485"/>
    </row>
    <row r="37" spans="1:13" ht="14.25" customHeight="1">
      <c r="A37" s="442" t="s">
        <v>205</v>
      </c>
      <c r="E37" s="485"/>
      <c r="F37" s="485"/>
      <c r="M37" s="405"/>
    </row>
    <row r="38" spans="1:6" ht="14.25" customHeight="1">
      <c r="A38" s="443" t="s">
        <v>125</v>
      </c>
      <c r="B38" s="442" t="s">
        <v>242</v>
      </c>
      <c r="E38" s="404"/>
      <c r="F38" s="404"/>
    </row>
    <row r="39" spans="1:6" ht="14.25" customHeight="1">
      <c r="A39" s="442" t="s">
        <v>98</v>
      </c>
      <c r="E39" s="404"/>
      <c r="F39" s="404"/>
    </row>
    <row r="40" spans="1:6" ht="14.25" customHeight="1">
      <c r="A40" s="442" t="s">
        <v>171</v>
      </c>
      <c r="E40" s="404"/>
      <c r="F40" s="404"/>
    </row>
    <row r="41" spans="5:6" ht="16.5">
      <c r="E41" s="404"/>
      <c r="F41" s="404"/>
    </row>
    <row r="42" spans="5:6" ht="16.5">
      <c r="E42" s="404"/>
      <c r="F42" s="404"/>
    </row>
    <row r="43" spans="5:6" ht="16.5">
      <c r="E43" s="404"/>
      <c r="F43" s="404"/>
    </row>
    <row r="44" spans="5:6" ht="16.5">
      <c r="E44" s="404"/>
      <c r="F44" s="404"/>
    </row>
    <row r="45" spans="5:6" ht="16.5">
      <c r="E45" s="404"/>
      <c r="F45" s="404"/>
    </row>
    <row r="46" spans="5:6" ht="16.5">
      <c r="E46" s="404"/>
      <c r="F46" s="404"/>
    </row>
    <row r="47" spans="5:6" ht="16.5">
      <c r="E47" s="404"/>
      <c r="F47" s="404"/>
    </row>
    <row r="48" spans="5:6" ht="16.5">
      <c r="E48" s="404"/>
      <c r="F48" s="404"/>
    </row>
    <row r="49" spans="5:6" ht="16.5">
      <c r="E49" s="404"/>
      <c r="F49" s="404"/>
    </row>
  </sheetData>
  <mergeCells count="4">
    <mergeCell ref="I2:K2"/>
    <mergeCell ref="A4:B4"/>
    <mergeCell ref="E10:F10"/>
    <mergeCell ref="C2:E2"/>
  </mergeCells>
  <printOptions horizontalCentered="1" verticalCentered="1"/>
  <pageMargins left="0.15748031496063" right="0" top="0" bottom="0" header="0.511811023622047" footer="0.1"/>
  <pageSetup firstPageNumber="5" useFirstPageNumber="1" horizontalDpi="600" verticalDpi="600" orientation="landscape" paperSize="9" r:id="rId1"/>
  <headerFooter alignWithMargins="0">
    <oddFooter>&amp;R&amp;"Times New Roman,Regular"&amp;10page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"/>
    </sheetView>
  </sheetViews>
  <sheetFormatPr defaultColWidth="9.00390625" defaultRowHeight="16.5"/>
  <cols>
    <col min="1" max="1" width="59.625" style="1" customWidth="1"/>
    <col min="2" max="2" width="3.75390625" style="1" customWidth="1"/>
    <col min="3" max="3" width="12.125" style="1" customWidth="1"/>
    <col min="4" max="4" width="7.00390625" style="1" customWidth="1"/>
    <col min="5" max="5" width="11.75390625" style="1" customWidth="1"/>
    <col min="6" max="6" width="5.75390625" style="1" customWidth="1"/>
    <col min="7" max="7" width="11.125" style="1" customWidth="1"/>
    <col min="8" max="8" width="3.625" style="1" customWidth="1"/>
    <col min="9" max="9" width="9.125" style="1" bestFit="1" customWidth="1"/>
    <col min="10" max="10" width="6.375" style="1" customWidth="1"/>
    <col min="11" max="16384" width="9.00390625" style="1" customWidth="1"/>
  </cols>
  <sheetData>
    <row r="1" ht="18.75">
      <c r="A1" s="48" t="s">
        <v>11</v>
      </c>
    </row>
    <row r="2" ht="18.75">
      <c r="A2" s="48"/>
    </row>
    <row r="3" spans="2:7" ht="16.5" customHeight="1">
      <c r="B3" s="705"/>
      <c r="C3" s="705"/>
      <c r="E3" s="705"/>
      <c r="F3" s="705"/>
      <c r="G3" s="705"/>
    </row>
    <row r="4" spans="1:9" ht="16.5">
      <c r="A4" s="144"/>
      <c r="B4" s="144"/>
      <c r="C4" s="705" t="s">
        <v>97</v>
      </c>
      <c r="D4" s="705"/>
      <c r="E4" s="705"/>
      <c r="F4" s="144"/>
      <c r="G4" s="144"/>
      <c r="I4" s="59"/>
    </row>
    <row r="5" spans="1:7" ht="16.5">
      <c r="A5" s="145"/>
      <c r="B5" s="146"/>
      <c r="C5" s="363">
        <v>40178</v>
      </c>
      <c r="D5" s="364"/>
      <c r="E5" s="698">
        <v>39813</v>
      </c>
      <c r="F5" s="146"/>
      <c r="G5" s="147" t="s">
        <v>8</v>
      </c>
    </row>
    <row r="6" spans="1:7" ht="16.5">
      <c r="A6" s="145"/>
      <c r="B6" s="124"/>
      <c r="C6" s="148"/>
      <c r="D6" s="124"/>
      <c r="E6" s="148"/>
      <c r="F6" s="124"/>
      <c r="G6" s="183"/>
    </row>
    <row r="7" spans="1:11" ht="48" customHeight="1">
      <c r="A7" s="149" t="s">
        <v>45</v>
      </c>
      <c r="B7" s="144"/>
      <c r="C7" s="522">
        <v>21872.5</v>
      </c>
      <c r="D7" s="523"/>
      <c r="E7" s="522">
        <v>14387.48</v>
      </c>
      <c r="F7" s="144"/>
      <c r="G7" s="150">
        <f aca="true" t="shared" si="0" ref="G7:G12">(C7-E7)/E7*100</f>
        <v>52.0245380010954</v>
      </c>
      <c r="I7" s="60"/>
      <c r="K7" s="52"/>
    </row>
    <row r="8" spans="1:11" ht="48" customHeight="1">
      <c r="A8" s="149" t="s">
        <v>46</v>
      </c>
      <c r="B8" s="144"/>
      <c r="C8" s="522">
        <v>3052.01</v>
      </c>
      <c r="D8" s="523"/>
      <c r="E8" s="522">
        <v>1982.56</v>
      </c>
      <c r="F8" s="144"/>
      <c r="G8" s="150">
        <f t="shared" si="0"/>
        <v>53.942881930433394</v>
      </c>
      <c r="I8" s="60"/>
      <c r="K8" s="62"/>
    </row>
    <row r="9" spans="1:11" ht="48" customHeight="1">
      <c r="A9" s="149" t="s">
        <v>47</v>
      </c>
      <c r="B9" s="144"/>
      <c r="C9" s="522">
        <v>12794.13</v>
      </c>
      <c r="D9" s="523"/>
      <c r="E9" s="522">
        <v>7891.8</v>
      </c>
      <c r="F9" s="144"/>
      <c r="G9" s="150">
        <f t="shared" si="0"/>
        <v>62.11928837527558</v>
      </c>
      <c r="I9" s="60"/>
      <c r="K9" s="62"/>
    </row>
    <row r="10" spans="1:11" ht="48" customHeight="1">
      <c r="A10" s="149" t="s">
        <v>109</v>
      </c>
      <c r="B10" s="144"/>
      <c r="C10" s="522">
        <v>4059.89</v>
      </c>
      <c r="D10" s="523"/>
      <c r="E10" s="522">
        <v>3292.4</v>
      </c>
      <c r="F10" s="144"/>
      <c r="G10" s="150">
        <f t="shared" si="0"/>
        <v>23.310958571255007</v>
      </c>
      <c r="I10" s="60"/>
      <c r="K10" s="62"/>
    </row>
    <row r="11" spans="1:12" ht="48" customHeight="1">
      <c r="A11" s="149" t="s">
        <v>44</v>
      </c>
      <c r="B11" s="144"/>
      <c r="C11" s="522">
        <v>25564.96</v>
      </c>
      <c r="D11" s="523"/>
      <c r="E11" s="522">
        <v>17891.16</v>
      </c>
      <c r="F11" s="144"/>
      <c r="G11" s="150">
        <f>(C11-E11)/E11*100</f>
        <v>42.89157326858627</v>
      </c>
      <c r="I11" s="60"/>
      <c r="K11" s="52"/>
      <c r="L11" s="61"/>
    </row>
    <row r="12" spans="1:11" ht="48" customHeight="1">
      <c r="A12" s="149" t="s">
        <v>48</v>
      </c>
      <c r="B12" s="144"/>
      <c r="C12" s="522">
        <v>677.01</v>
      </c>
      <c r="D12" s="523"/>
      <c r="E12" s="522">
        <v>385.47</v>
      </c>
      <c r="F12" s="144"/>
      <c r="G12" s="150">
        <f t="shared" si="0"/>
        <v>75.63234492956649</v>
      </c>
      <c r="K12" s="50"/>
    </row>
    <row r="13" spans="7:11" ht="24" customHeight="1">
      <c r="G13" s="50"/>
      <c r="K13" s="50"/>
    </row>
    <row r="14" spans="1:11" ht="15.75">
      <c r="A14" s="56"/>
      <c r="B14" s="50"/>
      <c r="C14" s="50"/>
      <c r="E14" s="704"/>
      <c r="F14" s="704"/>
      <c r="K14" s="52"/>
    </row>
    <row r="15" spans="5:11" ht="15.75">
      <c r="E15" s="56"/>
      <c r="G15" s="50"/>
      <c r="K15" s="50"/>
    </row>
    <row r="16" spans="5:11" ht="15.75">
      <c r="E16" s="56"/>
      <c r="G16" s="50"/>
      <c r="I16" s="51"/>
      <c r="K16" s="52"/>
    </row>
    <row r="17" spans="1:11" ht="15.75">
      <c r="A17" s="56"/>
      <c r="C17" s="54"/>
      <c r="E17" s="54"/>
      <c r="G17" s="52"/>
      <c r="I17" s="63"/>
      <c r="K17" s="52"/>
    </row>
    <row r="18" spans="5:11" ht="15.75">
      <c r="E18" s="56"/>
      <c r="G18" s="50"/>
      <c r="K18" s="50"/>
    </row>
    <row r="19" spans="1:11" ht="15.75">
      <c r="A19" s="56"/>
      <c r="B19" s="51"/>
      <c r="C19" s="50"/>
      <c r="E19" s="704"/>
      <c r="F19" s="704"/>
      <c r="G19" s="52"/>
      <c r="K19" s="52"/>
    </row>
    <row r="20" spans="5:11" ht="15.75">
      <c r="E20" s="56"/>
      <c r="G20" s="50"/>
      <c r="K20" s="50"/>
    </row>
    <row r="21" spans="1:11" ht="15.75">
      <c r="A21" s="56"/>
      <c r="B21" s="51"/>
      <c r="C21" s="50"/>
      <c r="E21" s="704"/>
      <c r="F21" s="704"/>
      <c r="G21" s="52"/>
      <c r="K21" s="52"/>
    </row>
    <row r="22" ht="15.75">
      <c r="J22" s="95"/>
    </row>
  </sheetData>
  <mergeCells count="6">
    <mergeCell ref="E19:F19"/>
    <mergeCell ref="E21:F21"/>
    <mergeCell ref="B3:C3"/>
    <mergeCell ref="E3:G3"/>
    <mergeCell ref="E14:F14"/>
    <mergeCell ref="C4:E4"/>
  </mergeCells>
  <printOptions/>
  <pageMargins left="0.93" right="0" top="0.551181102362205" bottom="0.196850393700787" header="0.511811023622047" footer="0.1"/>
  <pageSetup firstPageNumber="6" useFirstPageNumber="1" horizontalDpi="600" verticalDpi="600" orientation="landscape" paperSize="9" r:id="rId1"/>
  <headerFooter alignWithMargins="0">
    <oddFooter>&amp;R&amp;"Times New Roman,Regular"&amp;10page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"/>
    </sheetView>
  </sheetViews>
  <sheetFormatPr defaultColWidth="9.00390625" defaultRowHeight="16.5"/>
  <cols>
    <col min="1" max="1" width="10.625" style="233" customWidth="1"/>
    <col min="2" max="2" width="3.00390625" style="233" customWidth="1"/>
    <col min="3" max="3" width="18.00390625" style="233" customWidth="1"/>
    <col min="4" max="4" width="16.75390625" style="233" customWidth="1"/>
    <col min="5" max="5" width="27.875" style="233" customWidth="1"/>
    <col min="6" max="6" width="15.50390625" style="233" customWidth="1"/>
    <col min="7" max="16384" width="9.00390625" style="233" customWidth="1"/>
  </cols>
  <sheetData>
    <row r="1" spans="1:6" ht="18.75">
      <c r="A1" s="236" t="s">
        <v>197</v>
      </c>
      <c r="B1" s="236"/>
      <c r="C1" s="231"/>
      <c r="D1" s="231"/>
      <c r="E1" s="231"/>
      <c r="F1" s="231"/>
    </row>
    <row r="2" spans="1:6" ht="18.75">
      <c r="A2" s="236"/>
      <c r="B2" s="236"/>
      <c r="C2" s="231"/>
      <c r="D2" s="231"/>
      <c r="E2" s="231"/>
      <c r="F2" s="231"/>
    </row>
    <row r="3" spans="1:6" ht="16.5">
      <c r="A3" s="291" t="s">
        <v>57</v>
      </c>
      <c r="B3" s="291"/>
      <c r="C3" s="239"/>
      <c r="D3" s="239"/>
      <c r="E3" s="240"/>
      <c r="F3" s="231"/>
    </row>
    <row r="4" spans="1:6" ht="27.75" customHeight="1">
      <c r="A4" s="254" t="s">
        <v>13</v>
      </c>
      <c r="B4" s="255"/>
      <c r="C4" s="290" t="s">
        <v>12</v>
      </c>
      <c r="D4" s="256"/>
      <c r="E4" s="706" t="s">
        <v>232</v>
      </c>
      <c r="F4" s="707"/>
    </row>
    <row r="5" spans="1:6" ht="16.5">
      <c r="A5" s="666">
        <v>1</v>
      </c>
      <c r="B5" s="667"/>
      <c r="C5" s="668" t="s">
        <v>78</v>
      </c>
      <c r="D5" s="669"/>
      <c r="E5" s="670">
        <v>24112.1</v>
      </c>
      <c r="F5" s="671"/>
    </row>
    <row r="6" spans="1:6" ht="16.5">
      <c r="A6" s="257">
        <v>2</v>
      </c>
      <c r="B6" s="258"/>
      <c r="C6" s="293" t="s">
        <v>62</v>
      </c>
      <c r="D6" s="189"/>
      <c r="E6" s="209">
        <v>13996.781635</v>
      </c>
      <c r="F6" s="222"/>
    </row>
    <row r="7" spans="1:6" ht="16.5">
      <c r="A7" s="257">
        <v>3</v>
      </c>
      <c r="B7" s="258"/>
      <c r="C7" s="293" t="s">
        <v>186</v>
      </c>
      <c r="D7" s="189"/>
      <c r="E7" s="209">
        <v>13747.59</v>
      </c>
      <c r="F7" s="222"/>
    </row>
    <row r="8" spans="1:6" ht="16.5" customHeight="1">
      <c r="A8" s="257">
        <v>4</v>
      </c>
      <c r="B8" s="258"/>
      <c r="C8" s="293" t="s">
        <v>161</v>
      </c>
      <c r="D8" s="189"/>
      <c r="E8" s="209">
        <v>12193.041224</v>
      </c>
      <c r="F8" s="222"/>
    </row>
    <row r="9" spans="1:6" ht="16.5">
      <c r="A9" s="257">
        <v>5</v>
      </c>
      <c r="B9" s="258"/>
      <c r="C9" s="293" t="s">
        <v>187</v>
      </c>
      <c r="D9" s="189"/>
      <c r="E9" s="209">
        <v>7920.6</v>
      </c>
      <c r="F9" s="222"/>
    </row>
    <row r="10" spans="1:6" ht="16.5">
      <c r="A10" s="257">
        <v>6</v>
      </c>
      <c r="B10" s="258"/>
      <c r="C10" s="293" t="s">
        <v>59</v>
      </c>
      <c r="D10" s="361"/>
      <c r="E10" s="209">
        <v>6391.439549000001</v>
      </c>
      <c r="F10" s="222"/>
    </row>
    <row r="11" spans="1:6" ht="16.5">
      <c r="A11" s="257">
        <v>7</v>
      </c>
      <c r="B11" s="258"/>
      <c r="C11" s="187" t="s">
        <v>121</v>
      </c>
      <c r="D11" s="189"/>
      <c r="E11" s="209">
        <v>4782.02152</v>
      </c>
      <c r="F11" s="222"/>
    </row>
    <row r="12" spans="1:6" ht="16.5">
      <c r="A12" s="257">
        <v>8</v>
      </c>
      <c r="B12" s="258"/>
      <c r="C12" s="187" t="s">
        <v>198</v>
      </c>
      <c r="D12" s="189"/>
      <c r="E12" s="209">
        <v>3528.779697</v>
      </c>
      <c r="F12" s="222"/>
    </row>
    <row r="13" spans="1:6" ht="16.5">
      <c r="A13" s="257">
        <v>9</v>
      </c>
      <c r="B13" s="258"/>
      <c r="C13" s="293" t="s">
        <v>117</v>
      </c>
      <c r="D13" s="189"/>
      <c r="E13" s="209">
        <v>3128.441734</v>
      </c>
      <c r="F13" s="222"/>
    </row>
    <row r="14" spans="1:6" ht="18.75" customHeight="1">
      <c r="A14" s="261">
        <v>10</v>
      </c>
      <c r="B14" s="264"/>
      <c r="C14" s="190" t="s">
        <v>199</v>
      </c>
      <c r="D14" s="295"/>
      <c r="E14" s="213">
        <v>2410.962927</v>
      </c>
      <c r="F14" s="223"/>
    </row>
    <row r="15" spans="1:6" ht="16.5">
      <c r="A15" s="175"/>
      <c r="B15" s="175"/>
      <c r="C15" s="175"/>
      <c r="D15" s="231"/>
      <c r="E15" s="231"/>
      <c r="F15" s="232"/>
    </row>
    <row r="16" spans="1:6" ht="16.5">
      <c r="A16" s="175" t="s">
        <v>141</v>
      </c>
      <c r="B16" s="175"/>
      <c r="C16" s="175"/>
      <c r="D16" s="175"/>
      <c r="E16" s="175"/>
      <c r="F16" s="175"/>
    </row>
    <row r="17" spans="1:6" ht="10.5" customHeight="1">
      <c r="A17" s="175"/>
      <c r="B17" s="175"/>
      <c r="C17" s="175"/>
      <c r="D17" s="175"/>
      <c r="E17" s="175"/>
      <c r="F17" s="175"/>
    </row>
    <row r="18" s="175" customFormat="1" ht="12.75">
      <c r="A18" s="175" t="s">
        <v>145</v>
      </c>
    </row>
    <row r="19" s="175" customFormat="1" ht="9" customHeight="1"/>
    <row r="20" s="175" customFormat="1" ht="12.75">
      <c r="A20" s="175" t="s">
        <v>38</v>
      </c>
    </row>
    <row r="21" spans="1:6" s="175" customFormat="1" ht="16.5">
      <c r="A21" s="233"/>
      <c r="B21" s="233"/>
      <c r="C21" s="233"/>
      <c r="D21" s="233"/>
      <c r="E21" s="233"/>
      <c r="F21" s="233"/>
    </row>
    <row r="22" spans="1:6" s="175" customFormat="1" ht="16.5">
      <c r="A22" s="233"/>
      <c r="B22" s="233"/>
      <c r="C22" s="233"/>
      <c r="D22" s="233"/>
      <c r="E22" s="233"/>
      <c r="F22" s="233"/>
    </row>
    <row r="23" spans="1:11" ht="16.5">
      <c r="A23" s="175"/>
      <c r="B23" s="175"/>
      <c r="C23" s="175"/>
      <c r="D23" s="175"/>
      <c r="E23" s="175"/>
      <c r="F23" s="175"/>
      <c r="K23" s="248"/>
    </row>
    <row r="25" spans="1:6" s="175" customFormat="1" ht="16.5">
      <c r="A25" s="233"/>
      <c r="B25" s="233"/>
      <c r="C25" s="233"/>
      <c r="D25" s="233"/>
      <c r="E25" s="233"/>
      <c r="F25" s="233"/>
    </row>
  </sheetData>
  <mergeCells count="1">
    <mergeCell ref="E4:F4"/>
  </mergeCells>
  <printOptions/>
  <pageMargins left="0.748031496062992" right="0" top="0.393700787401575" bottom="0.196850393700787" header="0.511811023622047" footer="0.1"/>
  <pageSetup firstPageNumber="8" useFirstPageNumber="1" horizontalDpi="600" verticalDpi="600" orientation="landscape" paperSize="9" r:id="rId1"/>
  <headerFooter alignWithMargins="0">
    <oddFooter>&amp;R&amp;"Times New Roman,Regular"&amp;10page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"/>
    </sheetView>
  </sheetViews>
  <sheetFormatPr defaultColWidth="9.00390625" defaultRowHeight="16.5"/>
  <cols>
    <col min="1" max="1" width="10.625" style="233" customWidth="1"/>
    <col min="2" max="2" width="3.00390625" style="233" customWidth="1"/>
    <col min="3" max="3" width="18.00390625" style="233" customWidth="1"/>
    <col min="4" max="5" width="16.25390625" style="233" customWidth="1"/>
    <col min="6" max="6" width="11.125" style="233" customWidth="1"/>
    <col min="7" max="16384" width="9.00390625" style="233" customWidth="1"/>
  </cols>
  <sheetData>
    <row r="1" spans="1:6" ht="18.75">
      <c r="A1" s="236" t="s">
        <v>200</v>
      </c>
      <c r="B1" s="236"/>
      <c r="C1" s="231"/>
      <c r="D1" s="231"/>
      <c r="E1" s="231"/>
      <c r="F1" s="231"/>
    </row>
    <row r="2" spans="1:6" ht="18.75">
      <c r="A2" s="236"/>
      <c r="B2" s="236"/>
      <c r="C2" s="231"/>
      <c r="D2" s="231"/>
      <c r="E2" s="231"/>
      <c r="F2" s="231"/>
    </row>
    <row r="3" spans="1:6" ht="16.5">
      <c r="A3" s="291" t="s">
        <v>57</v>
      </c>
      <c r="B3" s="291"/>
      <c r="C3" s="239"/>
      <c r="D3" s="239"/>
      <c r="E3" s="240"/>
      <c r="F3" s="231"/>
    </row>
    <row r="4" spans="1:6" ht="27.75" customHeight="1">
      <c r="A4" s="254" t="s">
        <v>13</v>
      </c>
      <c r="B4" s="255"/>
      <c r="C4" s="290" t="s">
        <v>12</v>
      </c>
      <c r="D4" s="256"/>
      <c r="E4" s="706" t="s">
        <v>233</v>
      </c>
      <c r="F4" s="707"/>
    </row>
    <row r="5" spans="1:8" ht="19.5">
      <c r="A5" s="257">
        <v>1</v>
      </c>
      <c r="B5" s="297"/>
      <c r="C5" s="293" t="s">
        <v>186</v>
      </c>
      <c r="D5" s="360"/>
      <c r="E5" s="209">
        <v>178704.83</v>
      </c>
      <c r="F5" s="292"/>
      <c r="H5"/>
    </row>
    <row r="6" spans="1:8" ht="16.5">
      <c r="A6" s="257">
        <v>2</v>
      </c>
      <c r="B6" s="258"/>
      <c r="C6" s="293" t="s">
        <v>111</v>
      </c>
      <c r="D6" s="189"/>
      <c r="E6" s="209">
        <v>118807.18407199999</v>
      </c>
      <c r="F6" s="222"/>
      <c r="H6"/>
    </row>
    <row r="7" spans="1:8" ht="16.5">
      <c r="A7" s="257">
        <v>3</v>
      </c>
      <c r="B7" s="258"/>
      <c r="C7" s="293" t="s">
        <v>121</v>
      </c>
      <c r="D7" s="189"/>
      <c r="E7" s="209">
        <v>76833.92575899999</v>
      </c>
      <c r="F7" s="222"/>
      <c r="H7"/>
    </row>
    <row r="8" spans="1:8" ht="16.5">
      <c r="A8" s="666">
        <v>4</v>
      </c>
      <c r="B8" s="667"/>
      <c r="C8" s="668" t="s">
        <v>78</v>
      </c>
      <c r="D8" s="669"/>
      <c r="E8" s="670">
        <v>71084.9</v>
      </c>
      <c r="F8" s="671"/>
      <c r="H8"/>
    </row>
    <row r="9" spans="1:8" ht="16.5">
      <c r="A9" s="257">
        <v>5</v>
      </c>
      <c r="B9" s="258"/>
      <c r="C9" s="293" t="s">
        <v>188</v>
      </c>
      <c r="D9" s="189"/>
      <c r="E9" s="209">
        <v>44218.262844000004</v>
      </c>
      <c r="F9" s="222"/>
      <c r="H9"/>
    </row>
    <row r="10" spans="1:8" ht="18">
      <c r="A10" s="257">
        <v>6</v>
      </c>
      <c r="B10" s="258"/>
      <c r="C10" s="293" t="s">
        <v>161</v>
      </c>
      <c r="D10" s="361"/>
      <c r="E10" s="209">
        <v>40637.634000000005</v>
      </c>
      <c r="F10" s="301"/>
      <c r="H10"/>
    </row>
    <row r="11" spans="1:8" ht="16.5" customHeight="1">
      <c r="A11" s="257">
        <v>7</v>
      </c>
      <c r="B11" s="258"/>
      <c r="C11" s="293" t="s">
        <v>62</v>
      </c>
      <c r="D11" s="189"/>
      <c r="E11" s="209">
        <v>36721.731457</v>
      </c>
      <c r="F11" s="394"/>
      <c r="H11"/>
    </row>
    <row r="12" spans="1:8" ht="16.5">
      <c r="A12" s="257">
        <v>8</v>
      </c>
      <c r="B12" s="258"/>
      <c r="C12" s="293" t="s">
        <v>76</v>
      </c>
      <c r="D12" s="189"/>
      <c r="E12" s="209">
        <v>23077.839785999997</v>
      </c>
      <c r="F12" s="222"/>
      <c r="H12"/>
    </row>
    <row r="13" spans="1:8" ht="18">
      <c r="A13" s="257">
        <v>9</v>
      </c>
      <c r="B13" s="258"/>
      <c r="C13" s="293" t="s">
        <v>59</v>
      </c>
      <c r="D13" s="189"/>
      <c r="E13" s="209">
        <v>20697.850829</v>
      </c>
      <c r="F13" s="301"/>
      <c r="H13"/>
    </row>
    <row r="14" spans="1:8" ht="16.5">
      <c r="A14" s="261">
        <v>10</v>
      </c>
      <c r="B14" s="262"/>
      <c r="C14" s="296" t="s">
        <v>147</v>
      </c>
      <c r="D14" s="362"/>
      <c r="E14" s="294">
        <v>18173.133632</v>
      </c>
      <c r="F14" s="223"/>
      <c r="H14"/>
    </row>
    <row r="15" spans="1:6" ht="18" customHeight="1">
      <c r="A15" s="175"/>
      <c r="B15" s="175"/>
      <c r="C15" s="175"/>
      <c r="D15" s="231"/>
      <c r="E15" s="231"/>
      <c r="F15" s="232"/>
    </row>
    <row r="16" spans="1:6" ht="16.5">
      <c r="A16" s="175" t="s">
        <v>144</v>
      </c>
      <c r="F16" s="176"/>
    </row>
    <row r="17" s="175" customFormat="1" ht="11.25" customHeight="1"/>
    <row r="18" spans="1:6" ht="16.5">
      <c r="A18" s="175" t="s">
        <v>38</v>
      </c>
      <c r="F18" s="175"/>
    </row>
  </sheetData>
  <mergeCells count="1">
    <mergeCell ref="E4:F4"/>
  </mergeCells>
  <printOptions/>
  <pageMargins left="0.748031496062992" right="0" top="0.393700787401575" bottom="0.196850393700787" header="0.511811023622047" footer="0.1"/>
  <pageSetup firstPageNumber="9" useFirstPageNumber="1" horizontalDpi="600" verticalDpi="600" orientation="landscape" paperSize="9" r:id="rId1"/>
  <headerFooter alignWithMargins="0">
    <oddFooter>&amp;R&amp;"Times New Roman,Regular"&amp;10page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selection activeCell="A1" sqref="A1"/>
    </sheetView>
  </sheetViews>
  <sheetFormatPr defaultColWidth="7.375" defaultRowHeight="16.5"/>
  <cols>
    <col min="1" max="1" width="24.875" style="67" customWidth="1"/>
    <col min="2" max="2" width="5.125" style="67" customWidth="1"/>
    <col min="3" max="3" width="1.625" style="65" customWidth="1"/>
    <col min="4" max="4" width="4.75390625" style="67" customWidth="1"/>
    <col min="5" max="5" width="0.74609375" style="67" customWidth="1"/>
    <col min="6" max="6" width="16.625" style="67" customWidth="1"/>
    <col min="7" max="7" width="3.00390625" style="67" customWidth="1"/>
    <col min="8" max="8" width="2.00390625" style="67" customWidth="1"/>
    <col min="9" max="9" width="5.125" style="67" customWidth="1"/>
    <col min="10" max="10" width="1.00390625" style="67" customWidth="1"/>
    <col min="11" max="11" width="18.625" style="67" customWidth="1"/>
    <col min="12" max="12" width="2.875" style="67" customWidth="1"/>
    <col min="13" max="13" width="11.625" style="67" customWidth="1"/>
    <col min="14" max="14" width="1.875" style="67" customWidth="1"/>
    <col min="15" max="15" width="6.125" style="65" customWidth="1"/>
    <col min="16" max="16" width="0.875" style="65" customWidth="1"/>
    <col min="17" max="17" width="13.125" style="65" customWidth="1"/>
    <col min="18" max="18" width="0.875" style="65" customWidth="1"/>
    <col min="19" max="19" width="13.375" style="66" customWidth="1"/>
    <col min="20" max="20" width="1.00390625" style="67" customWidth="1"/>
    <col min="21" max="16384" width="7.375" style="67" customWidth="1"/>
  </cols>
  <sheetData>
    <row r="1" spans="1:16" ht="18.75">
      <c r="A1" s="306" t="s">
        <v>201</v>
      </c>
      <c r="B1" s="162"/>
      <c r="C1" s="163"/>
      <c r="D1" s="164"/>
      <c r="E1" s="164"/>
      <c r="F1" s="164"/>
      <c r="G1" s="165"/>
      <c r="H1" s="164"/>
      <c r="I1" s="165"/>
      <c r="J1" s="164"/>
      <c r="K1" s="165"/>
      <c r="L1" s="164"/>
      <c r="M1" s="166"/>
      <c r="N1" s="164"/>
      <c r="O1" s="167"/>
      <c r="P1" s="167"/>
    </row>
    <row r="2" spans="1:16" ht="12" customHeight="1">
      <c r="A2" s="161"/>
      <c r="B2" s="162"/>
      <c r="C2" s="163"/>
      <c r="D2" s="164"/>
      <c r="E2" s="164"/>
      <c r="F2" s="164"/>
      <c r="G2" s="165"/>
      <c r="H2" s="164"/>
      <c r="I2" s="165"/>
      <c r="J2" s="164"/>
      <c r="K2" s="165"/>
      <c r="L2" s="164"/>
      <c r="M2" s="166"/>
      <c r="N2" s="164"/>
      <c r="O2" s="167"/>
      <c r="P2" s="167"/>
    </row>
    <row r="3" spans="1:21" ht="12.75">
      <c r="A3" s="168" t="s">
        <v>60</v>
      </c>
      <c r="B3" s="169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83"/>
      <c r="Q3" s="81"/>
      <c r="R3" s="177"/>
      <c r="S3" s="178"/>
      <c r="T3" s="87"/>
      <c r="U3" s="81"/>
    </row>
    <row r="4" spans="1:21" ht="4.5" customHeight="1">
      <c r="A4" s="167"/>
      <c r="B4" s="167"/>
      <c r="C4" s="167"/>
      <c r="D4" s="80"/>
      <c r="E4" s="167"/>
      <c r="F4" s="167"/>
      <c r="G4" s="167"/>
      <c r="H4" s="167"/>
      <c r="I4" s="167"/>
      <c r="J4" s="167"/>
      <c r="K4" s="167"/>
      <c r="L4" s="167"/>
      <c r="M4" s="80"/>
      <c r="N4" s="80"/>
      <c r="O4" s="167"/>
      <c r="P4" s="83"/>
      <c r="Q4" s="81"/>
      <c r="R4" s="85"/>
      <c r="S4" s="178"/>
      <c r="T4" s="87"/>
      <c r="U4" s="81"/>
    </row>
    <row r="5" spans="1:21" ht="16.5">
      <c r="A5" s="192"/>
      <c r="B5" s="196"/>
      <c r="C5" s="192"/>
      <c r="D5" s="193"/>
      <c r="E5" s="194"/>
      <c r="F5" s="340">
        <v>40118</v>
      </c>
      <c r="G5" s="196"/>
      <c r="H5" s="197"/>
      <c r="I5" s="194"/>
      <c r="J5" s="194"/>
      <c r="K5" s="195">
        <v>39783</v>
      </c>
      <c r="L5" s="196"/>
      <c r="M5" s="198"/>
      <c r="N5" s="199"/>
      <c r="O5" s="76"/>
      <c r="P5" s="167"/>
      <c r="Q5" s="179"/>
      <c r="R5" s="71"/>
      <c r="S5" s="71"/>
      <c r="T5" s="70"/>
      <c r="U5" s="81"/>
    </row>
    <row r="6" spans="1:21" ht="16.5">
      <c r="A6" s="200" t="s">
        <v>12</v>
      </c>
      <c r="B6" s="456"/>
      <c r="C6" s="201"/>
      <c r="D6" s="202" t="s">
        <v>13</v>
      </c>
      <c r="E6" s="203"/>
      <c r="F6" s="202" t="s">
        <v>14</v>
      </c>
      <c r="G6" s="204"/>
      <c r="H6" s="201"/>
      <c r="I6" s="202" t="s">
        <v>13</v>
      </c>
      <c r="J6" s="203"/>
      <c r="K6" s="202" t="s">
        <v>14</v>
      </c>
      <c r="L6" s="204"/>
      <c r="M6" s="202" t="s">
        <v>8</v>
      </c>
      <c r="N6" s="205"/>
      <c r="O6" s="170"/>
      <c r="P6" s="167"/>
      <c r="Q6" s="72"/>
      <c r="R6" s="71"/>
      <c r="S6" s="73"/>
      <c r="T6" s="64"/>
      <c r="U6" s="81"/>
    </row>
    <row r="7" spans="1:21" ht="18" customHeight="1">
      <c r="A7" s="206" t="s">
        <v>186</v>
      </c>
      <c r="B7" s="457"/>
      <c r="C7" s="207"/>
      <c r="D7" s="214">
        <v>1</v>
      </c>
      <c r="E7" s="208"/>
      <c r="F7" s="209">
        <v>11582517.41</v>
      </c>
      <c r="G7" s="199"/>
      <c r="H7" s="207"/>
      <c r="I7" s="214">
        <v>1</v>
      </c>
      <c r="J7" s="208"/>
      <c r="K7" s="209">
        <v>9208934.1</v>
      </c>
      <c r="L7" s="199"/>
      <c r="M7" s="288">
        <f aca="true" t="shared" si="0" ref="M7:M16">(F7-K7)/K7*100</f>
        <v>25.77478874563779</v>
      </c>
      <c r="N7" s="199"/>
      <c r="O7" s="74"/>
      <c r="P7" s="167"/>
      <c r="Q7" s="180"/>
      <c r="R7" s="71"/>
      <c r="S7" s="73"/>
      <c r="T7" s="64"/>
      <c r="U7" s="81"/>
    </row>
    <row r="8" spans="1:21" ht="18" customHeight="1">
      <c r="A8" s="206" t="s">
        <v>58</v>
      </c>
      <c r="B8" s="457"/>
      <c r="C8" s="207"/>
      <c r="D8" s="214">
        <v>2</v>
      </c>
      <c r="E8" s="208"/>
      <c r="F8" s="209">
        <v>3288766.769826</v>
      </c>
      <c r="G8" s="199"/>
      <c r="H8" s="207"/>
      <c r="I8" s="216">
        <v>2</v>
      </c>
      <c r="J8" s="210"/>
      <c r="K8" s="209">
        <v>3115803.510582</v>
      </c>
      <c r="L8" s="199"/>
      <c r="M8" s="288">
        <f t="shared" si="0"/>
        <v>5.551160676742812</v>
      </c>
      <c r="N8" s="199"/>
      <c r="O8" s="74"/>
      <c r="P8" s="167"/>
      <c r="Q8" s="181"/>
      <c r="R8" s="78"/>
      <c r="S8" s="75"/>
      <c r="T8" s="88"/>
      <c r="U8" s="81"/>
    </row>
    <row r="9" spans="1:21" ht="18" customHeight="1">
      <c r="A9" s="458" t="s">
        <v>214</v>
      </c>
      <c r="B9" s="457"/>
      <c r="C9" s="207"/>
      <c r="D9" s="214">
        <v>3</v>
      </c>
      <c r="E9" s="208"/>
      <c r="F9" s="209">
        <v>3052581.34</v>
      </c>
      <c r="G9" s="199"/>
      <c r="H9" s="207"/>
      <c r="I9" s="216">
        <v>3</v>
      </c>
      <c r="J9" s="210"/>
      <c r="K9" s="209">
        <v>2248976.47</v>
      </c>
      <c r="L9" s="199"/>
      <c r="M9" s="288">
        <f t="shared" si="0"/>
        <v>35.73202657829495</v>
      </c>
      <c r="N9" s="199"/>
      <c r="O9" s="74"/>
      <c r="P9" s="167"/>
      <c r="Q9" s="181"/>
      <c r="R9" s="84"/>
      <c r="S9" s="75"/>
      <c r="T9" s="86"/>
      <c r="U9" s="81"/>
    </row>
    <row r="10" spans="1:21" ht="18" customHeight="1">
      <c r="A10" s="206" t="s">
        <v>213</v>
      </c>
      <c r="B10" s="457"/>
      <c r="C10" s="207"/>
      <c r="D10" s="214">
        <v>4</v>
      </c>
      <c r="E10" s="208"/>
      <c r="F10" s="209">
        <v>2808354.600154</v>
      </c>
      <c r="G10" s="302"/>
      <c r="H10" s="207"/>
      <c r="I10" s="216">
        <v>4</v>
      </c>
      <c r="J10" s="210"/>
      <c r="K10" s="209">
        <v>2101745.85393</v>
      </c>
      <c r="L10" s="199"/>
      <c r="M10" s="288">
        <f t="shared" si="0"/>
        <v>33.62008517360604</v>
      </c>
      <c r="N10" s="199"/>
      <c r="O10" s="74"/>
      <c r="P10" s="167"/>
      <c r="Q10" s="171"/>
      <c r="R10" s="78"/>
      <c r="S10" s="75"/>
      <c r="T10" s="88"/>
      <c r="U10" s="81"/>
    </row>
    <row r="11" spans="1:21" s="77" customFormat="1" ht="18" customHeight="1">
      <c r="A11" s="458" t="s">
        <v>111</v>
      </c>
      <c r="B11" s="457"/>
      <c r="C11" s="207"/>
      <c r="D11" s="214">
        <v>5</v>
      </c>
      <c r="E11" s="208"/>
      <c r="F11" s="209">
        <v>2719372.98494</v>
      </c>
      <c r="G11" s="199"/>
      <c r="H11" s="207"/>
      <c r="I11" s="216">
        <v>5</v>
      </c>
      <c r="J11" s="210"/>
      <c r="K11" s="209">
        <v>1868152.965373</v>
      </c>
      <c r="L11" s="199"/>
      <c r="M11" s="288">
        <f t="shared" si="0"/>
        <v>45.56479235612505</v>
      </c>
      <c r="N11" s="199"/>
      <c r="O11" s="74"/>
      <c r="P11" s="167"/>
      <c r="Q11" s="171"/>
      <c r="R11" s="78"/>
      <c r="S11" s="75"/>
      <c r="T11" s="88"/>
      <c r="U11" s="88"/>
    </row>
    <row r="12" spans="1:21" s="77" customFormat="1" ht="18" customHeight="1">
      <c r="A12" s="458" t="s">
        <v>62</v>
      </c>
      <c r="B12" s="457"/>
      <c r="C12" s="207"/>
      <c r="D12" s="214">
        <v>6</v>
      </c>
      <c r="E12" s="208"/>
      <c r="F12" s="209">
        <v>2616812.786923</v>
      </c>
      <c r="G12" s="199"/>
      <c r="H12" s="207"/>
      <c r="I12" s="216">
        <v>6</v>
      </c>
      <c r="J12" s="210"/>
      <c r="K12" s="209">
        <v>1425354.02061</v>
      </c>
      <c r="L12" s="199"/>
      <c r="M12" s="288">
        <f t="shared" si="0"/>
        <v>83.59037467780101</v>
      </c>
      <c r="N12" s="199"/>
      <c r="O12" s="74"/>
      <c r="P12" s="167"/>
      <c r="Q12" s="171"/>
      <c r="R12" s="78"/>
      <c r="S12" s="75"/>
      <c r="T12" s="88"/>
      <c r="U12" s="88"/>
    </row>
    <row r="13" spans="1:21" s="77" customFormat="1" ht="18" customHeight="1">
      <c r="A13" s="672" t="s">
        <v>78</v>
      </c>
      <c r="B13" s="673"/>
      <c r="C13" s="674"/>
      <c r="D13" s="675">
        <v>7</v>
      </c>
      <c r="E13" s="676"/>
      <c r="F13" s="670">
        <v>2259942.734538</v>
      </c>
      <c r="G13" s="677"/>
      <c r="H13" s="674"/>
      <c r="I13" s="678">
        <v>7</v>
      </c>
      <c r="J13" s="679"/>
      <c r="K13" s="670">
        <v>1328768.470899</v>
      </c>
      <c r="L13" s="677"/>
      <c r="M13" s="680">
        <f t="shared" si="0"/>
        <v>70.07799206802362</v>
      </c>
      <c r="N13" s="677"/>
      <c r="O13" s="74"/>
      <c r="P13" s="167"/>
      <c r="R13" s="78"/>
      <c r="S13" s="75"/>
      <c r="T13" s="88"/>
      <c r="U13" s="88"/>
    </row>
    <row r="14" spans="1:21" s="77" customFormat="1" ht="18" customHeight="1">
      <c r="A14" s="458" t="s">
        <v>216</v>
      </c>
      <c r="B14" s="457"/>
      <c r="C14" s="207"/>
      <c r="D14" s="214">
        <v>8</v>
      </c>
      <c r="E14" s="208"/>
      <c r="F14" s="209">
        <v>1611638.156597</v>
      </c>
      <c r="G14" s="199"/>
      <c r="H14" s="207"/>
      <c r="I14" s="216">
        <v>9</v>
      </c>
      <c r="J14" s="210"/>
      <c r="K14" s="209">
        <v>1033448.530471</v>
      </c>
      <c r="L14" s="199"/>
      <c r="M14" s="288">
        <v>55.9</v>
      </c>
      <c r="N14" s="199"/>
      <c r="O14" s="74"/>
      <c r="P14" s="167"/>
      <c r="Q14" s="171"/>
      <c r="R14" s="78"/>
      <c r="S14" s="75"/>
      <c r="T14" s="88"/>
      <c r="U14" s="88"/>
    </row>
    <row r="15" spans="1:21" s="77" customFormat="1" ht="18" customHeight="1">
      <c r="A15" s="458" t="s">
        <v>112</v>
      </c>
      <c r="B15" s="487"/>
      <c r="C15" s="207"/>
      <c r="D15" s="216">
        <v>9</v>
      </c>
      <c r="E15" s="210"/>
      <c r="F15" s="209">
        <v>1391417.57932</v>
      </c>
      <c r="G15" s="199"/>
      <c r="H15" s="207"/>
      <c r="I15" s="216">
        <v>10</v>
      </c>
      <c r="J15" s="210"/>
      <c r="K15" s="209">
        <v>948352.291645</v>
      </c>
      <c r="L15" s="199"/>
      <c r="M15" s="288">
        <f t="shared" si="0"/>
        <v>46.71948299997932</v>
      </c>
      <c r="N15" s="199"/>
      <c r="O15" s="74"/>
      <c r="P15" s="167"/>
      <c r="Q15" s="171"/>
      <c r="R15" s="79"/>
      <c r="S15" s="75"/>
      <c r="T15" s="88"/>
      <c r="U15" s="88"/>
    </row>
    <row r="16" spans="1:21" s="77" customFormat="1" ht="18" customHeight="1">
      <c r="A16" s="488" t="s">
        <v>161</v>
      </c>
      <c r="B16" s="227"/>
      <c r="C16" s="226"/>
      <c r="D16" s="215">
        <v>10</v>
      </c>
      <c r="E16" s="227"/>
      <c r="F16" s="213">
        <v>1298058.156508</v>
      </c>
      <c r="G16" s="212"/>
      <c r="H16" s="211"/>
      <c r="I16" s="215">
        <v>15</v>
      </c>
      <c r="J16" s="227"/>
      <c r="K16" s="213">
        <v>591965.546372</v>
      </c>
      <c r="L16" s="212"/>
      <c r="M16" s="289">
        <f t="shared" si="0"/>
        <v>119.27934226298382</v>
      </c>
      <c r="N16" s="212"/>
      <c r="O16" s="74"/>
      <c r="P16" s="167"/>
      <c r="Q16" s="171"/>
      <c r="R16" s="78"/>
      <c r="S16" s="75"/>
      <c r="T16" s="88"/>
      <c r="U16" s="88"/>
    </row>
    <row r="17" spans="1:21" s="77" customFormat="1" ht="18" customHeight="1">
      <c r="A17" s="470"/>
      <c r="B17" s="470"/>
      <c r="C17" s="193"/>
      <c r="D17" s="216"/>
      <c r="E17" s="210"/>
      <c r="F17" s="209"/>
      <c r="G17" s="193"/>
      <c r="H17" s="193"/>
      <c r="I17" s="216"/>
      <c r="J17" s="210"/>
      <c r="K17" s="209"/>
      <c r="L17" s="193"/>
      <c r="M17" s="471"/>
      <c r="N17" s="193"/>
      <c r="O17" s="78"/>
      <c r="P17" s="167"/>
      <c r="Q17" s="171"/>
      <c r="R17" s="78"/>
      <c r="S17" s="75"/>
      <c r="T17" s="88"/>
      <c r="U17" s="88"/>
    </row>
    <row r="18" spans="1:21" s="505" customFormat="1" ht="12.75" customHeight="1">
      <c r="A18" s="168" t="s">
        <v>152</v>
      </c>
      <c r="B18" s="78"/>
      <c r="C18" s="78"/>
      <c r="D18" s="172"/>
      <c r="E18" s="78"/>
      <c r="F18" s="78"/>
      <c r="G18" s="78"/>
      <c r="H18" s="78"/>
      <c r="I18" s="172"/>
      <c r="J18" s="78"/>
      <c r="K18" s="500"/>
      <c r="L18" s="78"/>
      <c r="M18" s="173"/>
      <c r="N18" s="78"/>
      <c r="O18" s="167"/>
      <c r="P18" s="167"/>
      <c r="Q18" s="501"/>
      <c r="R18" s="502"/>
      <c r="S18" s="503"/>
      <c r="T18" s="502"/>
      <c r="U18" s="504"/>
    </row>
    <row r="19" spans="1:21" s="505" customFormat="1" ht="4.5" customHeight="1">
      <c r="A19" s="168"/>
      <c r="B19" s="78"/>
      <c r="C19" s="78"/>
      <c r="D19" s="172"/>
      <c r="E19" s="78"/>
      <c r="F19" s="78"/>
      <c r="G19" s="78"/>
      <c r="H19" s="78"/>
      <c r="I19" s="172"/>
      <c r="J19" s="78"/>
      <c r="K19" s="500"/>
      <c r="L19" s="78"/>
      <c r="M19" s="173"/>
      <c r="N19" s="78"/>
      <c r="O19" s="167"/>
      <c r="P19" s="167"/>
      <c r="Q19" s="501"/>
      <c r="R19" s="502"/>
      <c r="S19" s="503"/>
      <c r="T19" s="502"/>
      <c r="U19" s="504"/>
    </row>
    <row r="20" spans="1:21" s="505" customFormat="1" ht="13.5" customHeight="1">
      <c r="A20" s="506" t="s">
        <v>215</v>
      </c>
      <c r="B20" s="78"/>
      <c r="C20" s="78"/>
      <c r="D20" s="172"/>
      <c r="E20" s="78"/>
      <c r="F20" s="78"/>
      <c r="G20" s="78"/>
      <c r="H20" s="78"/>
      <c r="I20" s="172"/>
      <c r="J20" s="78"/>
      <c r="K20" s="500"/>
      <c r="L20" s="78"/>
      <c r="M20" s="173"/>
      <c r="N20" s="78"/>
      <c r="O20" s="167"/>
      <c r="P20" s="167"/>
      <c r="Q20" s="501"/>
      <c r="R20" s="502"/>
      <c r="S20" s="503"/>
      <c r="T20" s="502"/>
      <c r="U20" s="504"/>
    </row>
    <row r="21" spans="1:21" s="505" customFormat="1" ht="5.25" customHeight="1">
      <c r="A21" s="507"/>
      <c r="B21" s="78"/>
      <c r="C21" s="78"/>
      <c r="D21" s="172"/>
      <c r="E21" s="78"/>
      <c r="F21" s="78"/>
      <c r="G21" s="78"/>
      <c r="H21" s="78"/>
      <c r="I21" s="172"/>
      <c r="J21" s="78"/>
      <c r="K21" s="500"/>
      <c r="L21" s="78"/>
      <c r="M21" s="173"/>
      <c r="N21" s="78"/>
      <c r="O21" s="167"/>
      <c r="P21" s="167"/>
      <c r="Q21" s="501"/>
      <c r="R21" s="502"/>
      <c r="S21" s="503"/>
      <c r="T21" s="502"/>
      <c r="U21" s="504"/>
    </row>
    <row r="22" spans="1:20" s="512" customFormat="1" ht="12.75">
      <c r="A22" s="174" t="s">
        <v>81</v>
      </c>
      <c r="B22" s="65"/>
      <c r="C22" s="65"/>
      <c r="D22" s="65"/>
      <c r="E22" s="508"/>
      <c r="F22" s="508"/>
      <c r="G22" s="508"/>
      <c r="H22" s="508"/>
      <c r="I22" s="508"/>
      <c r="J22" s="509"/>
      <c r="K22" s="510"/>
      <c r="L22" s="509"/>
      <c r="M22" s="511"/>
      <c r="N22" s="508"/>
      <c r="O22" s="82"/>
      <c r="T22" s="91"/>
    </row>
    <row r="23" spans="2:20" s="512" customFormat="1" ht="5.25" customHeight="1">
      <c r="B23" s="508"/>
      <c r="C23" s="65"/>
      <c r="D23" s="508"/>
      <c r="E23" s="508"/>
      <c r="F23" s="513"/>
      <c r="G23" s="508"/>
      <c r="H23" s="508"/>
      <c r="I23" s="514"/>
      <c r="J23" s="509"/>
      <c r="K23" s="510"/>
      <c r="L23" s="509"/>
      <c r="M23" s="511"/>
      <c r="N23" s="508"/>
      <c r="O23" s="82"/>
      <c r="T23" s="91"/>
    </row>
    <row r="24" spans="1:20" s="167" customFormat="1" ht="12.75">
      <c r="A24" s="65" t="s">
        <v>98</v>
      </c>
      <c r="B24" s="65"/>
      <c r="C24" s="65"/>
      <c r="D24" s="65"/>
      <c r="E24" s="65"/>
      <c r="F24" s="69"/>
      <c r="G24" s="65"/>
      <c r="H24" s="65"/>
      <c r="I24" s="393"/>
      <c r="J24" s="509"/>
      <c r="K24" s="510"/>
      <c r="L24" s="509"/>
      <c r="M24" s="511"/>
      <c r="N24" s="65"/>
      <c r="O24" s="82"/>
      <c r="T24" s="91"/>
    </row>
    <row r="25" spans="12:19" ht="12.75">
      <c r="L25" s="92"/>
      <c r="M25" s="92"/>
      <c r="O25" s="67"/>
      <c r="P25" s="67"/>
      <c r="Q25" s="67"/>
      <c r="R25" s="67"/>
      <c r="S25" s="68"/>
    </row>
    <row r="26" spans="3:19" ht="12.75">
      <c r="C26" s="69"/>
      <c r="D26" s="90"/>
      <c r="E26" s="89"/>
      <c r="L26" s="92"/>
      <c r="M26" s="92"/>
      <c r="O26" s="67"/>
      <c r="P26" s="67"/>
      <c r="Q26" s="67"/>
      <c r="R26" s="67"/>
      <c r="S26" s="68"/>
    </row>
    <row r="27" spans="1:19" ht="16.5">
      <c r="A27" s="458"/>
      <c r="C27" s="69"/>
      <c r="D27" s="90"/>
      <c r="I27" s="89"/>
      <c r="M27" s="92"/>
      <c r="O27" s="67"/>
      <c r="P27" s="67"/>
      <c r="Q27" s="67"/>
      <c r="R27" s="67"/>
      <c r="S27" s="68"/>
    </row>
    <row r="28" spans="3:19" ht="12.75">
      <c r="C28" s="69"/>
      <c r="D28" s="90"/>
      <c r="I28" s="89"/>
      <c r="K28" s="90"/>
      <c r="M28" s="92"/>
      <c r="O28" s="67"/>
      <c r="P28" s="67"/>
      <c r="Q28" s="67"/>
      <c r="R28" s="67"/>
      <c r="S28" s="68"/>
    </row>
    <row r="29" spans="3:19" ht="12.75">
      <c r="C29" s="69"/>
      <c r="D29" s="90"/>
      <c r="I29" s="89"/>
      <c r="M29" s="92"/>
      <c r="O29" s="67"/>
      <c r="P29" s="67"/>
      <c r="Q29" s="67"/>
      <c r="R29" s="67"/>
      <c r="S29" s="68"/>
    </row>
    <row r="30" spans="9:17" ht="12.75">
      <c r="I30" s="89"/>
      <c r="J30" s="89"/>
      <c r="K30" s="90"/>
      <c r="L30" s="92"/>
      <c r="M30" s="92"/>
      <c r="Q30" s="93"/>
    </row>
    <row r="31" spans="9:13" ht="12.75">
      <c r="I31" s="89"/>
      <c r="K31" s="90"/>
      <c r="M31" s="92"/>
    </row>
    <row r="32" spans="9:13" ht="12.75">
      <c r="I32" s="89"/>
      <c r="K32" s="90"/>
      <c r="M32" s="92"/>
    </row>
    <row r="33" spans="3:13" ht="12.75">
      <c r="C33" s="69"/>
      <c r="D33" s="90"/>
      <c r="I33" s="89"/>
      <c r="K33" s="90"/>
      <c r="M33" s="92"/>
    </row>
    <row r="34" spans="3:13" ht="12.75">
      <c r="C34" s="69"/>
      <c r="D34" s="90"/>
      <c r="E34" s="89"/>
      <c r="I34" s="89"/>
      <c r="J34" s="89"/>
      <c r="M34" s="92"/>
    </row>
    <row r="35" spans="5:13" ht="12.75">
      <c r="E35" s="89"/>
      <c r="I35" s="89"/>
      <c r="M35" s="92"/>
    </row>
    <row r="36" spans="3:12" ht="12.75">
      <c r="C36" s="69"/>
      <c r="D36" s="90"/>
      <c r="E36" s="89"/>
      <c r="I36" s="89"/>
      <c r="J36" s="89"/>
      <c r="L36" s="92"/>
    </row>
    <row r="37" spans="3:13" ht="12.75">
      <c r="C37" s="69"/>
      <c r="D37" s="90"/>
      <c r="F37" s="90"/>
      <c r="I37" s="89"/>
      <c r="K37" s="90"/>
      <c r="M37" s="92"/>
    </row>
    <row r="38" spans="3:13" ht="12.75">
      <c r="C38" s="69"/>
      <c r="D38" s="90"/>
      <c r="I38" s="89"/>
      <c r="L38" s="92"/>
      <c r="M38" s="92"/>
    </row>
    <row r="40" spans="3:4" ht="12.75">
      <c r="C40" s="69"/>
      <c r="D40" s="90"/>
    </row>
    <row r="43" spans="3:4" ht="12.75">
      <c r="C43" s="69"/>
      <c r="D43" s="90"/>
    </row>
    <row r="44" spans="3:4" ht="12.75">
      <c r="C44" s="69"/>
      <c r="D44" s="90"/>
    </row>
    <row r="45" spans="3:4" ht="12.75">
      <c r="C45" s="69"/>
      <c r="D45" s="90"/>
    </row>
    <row r="46" ht="12.75">
      <c r="D46" s="90"/>
    </row>
  </sheetData>
  <printOptions/>
  <pageMargins left="0.551181102362205" right="0" top="0.984251968503937" bottom="0.196850393700787" header="0.511811023622047" footer="0.1"/>
  <pageSetup firstPageNumber="10" useFirstPageNumber="1" horizontalDpi="600" verticalDpi="600" orientation="landscape" paperSize="9" r:id="rId1"/>
  <headerFooter alignWithMargins="0">
    <oddFooter>&amp;R&amp;"Times New Roman,Regular"&amp;10page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"/>
    </sheetView>
  </sheetViews>
  <sheetFormatPr defaultColWidth="9.00390625" defaultRowHeight="16.5"/>
  <cols>
    <col min="2" max="2" width="4.00390625" style="0" customWidth="1"/>
    <col min="3" max="3" width="26.625" style="0" customWidth="1"/>
    <col min="4" max="4" width="20.125" style="0" customWidth="1"/>
    <col min="12" max="12" width="6.50390625" style="0" customWidth="1"/>
    <col min="13" max="13" width="8.50390625" style="0" customWidth="1"/>
    <col min="14" max="14" width="7.25390625" style="0" customWidth="1"/>
  </cols>
  <sheetData>
    <row r="1" spans="1:5" ht="18.75">
      <c r="A1" s="48" t="s">
        <v>202</v>
      </c>
      <c r="B1" s="48"/>
      <c r="C1" s="1"/>
      <c r="D1" s="1"/>
      <c r="E1" s="1"/>
    </row>
    <row r="2" spans="1:5" ht="19.5">
      <c r="A2" s="49"/>
      <c r="B2" s="49"/>
      <c r="C2" s="1"/>
      <c r="D2" s="1"/>
      <c r="E2" s="1"/>
    </row>
    <row r="3" spans="1:5" ht="18.75">
      <c r="A3" s="48"/>
      <c r="B3" s="48"/>
      <c r="C3" s="1"/>
      <c r="D3" s="1"/>
      <c r="E3" s="1"/>
    </row>
    <row r="4" spans="1:5" ht="16.5">
      <c r="A4" s="132" t="s">
        <v>57</v>
      </c>
      <c r="B4" s="132"/>
      <c r="C4" s="5"/>
      <c r="D4" s="8"/>
      <c r="E4" s="1"/>
    </row>
    <row r="5" spans="1:6" s="230" customFormat="1" ht="27" customHeight="1">
      <c r="A5" s="224" t="s">
        <v>13</v>
      </c>
      <c r="B5" s="225"/>
      <c r="C5" s="228" t="s">
        <v>12</v>
      </c>
      <c r="D5" s="708" t="s">
        <v>17</v>
      </c>
      <c r="E5" s="724"/>
      <c r="F5" s="229"/>
    </row>
    <row r="6" spans="1:6" ht="17.25">
      <c r="A6" s="666">
        <v>1</v>
      </c>
      <c r="B6" s="681"/>
      <c r="C6" s="671" t="s">
        <v>120</v>
      </c>
      <c r="D6" s="682">
        <v>394362.16179800004</v>
      </c>
      <c r="E6" s="671"/>
      <c r="F6" s="221"/>
    </row>
    <row r="7" spans="1:6" ht="17.25">
      <c r="A7" s="257">
        <v>2</v>
      </c>
      <c r="B7" s="125"/>
      <c r="C7" s="222" t="s">
        <v>96</v>
      </c>
      <c r="D7" s="346">
        <v>153064.431956</v>
      </c>
      <c r="E7" s="222"/>
      <c r="F7" s="221"/>
    </row>
    <row r="8" spans="1:6" ht="17.25">
      <c r="A8" s="257">
        <v>3</v>
      </c>
      <c r="B8" s="125"/>
      <c r="C8" s="222" t="s">
        <v>61</v>
      </c>
      <c r="D8" s="346">
        <v>83145.80827300002</v>
      </c>
      <c r="E8" s="222"/>
      <c r="F8" s="221"/>
    </row>
    <row r="9" spans="1:7" ht="17.25">
      <c r="A9" s="257">
        <v>4</v>
      </c>
      <c r="B9" s="125"/>
      <c r="C9" s="222" t="s">
        <v>217</v>
      </c>
      <c r="D9" s="346">
        <v>32027.558016000003</v>
      </c>
      <c r="E9" s="222"/>
      <c r="F9" s="221"/>
      <c r="G9" s="259"/>
    </row>
    <row r="10" spans="1:6" ht="17.25">
      <c r="A10" s="257">
        <v>5</v>
      </c>
      <c r="B10" s="125"/>
      <c r="C10" s="222" t="s">
        <v>136</v>
      </c>
      <c r="D10" s="346">
        <v>30864.882769</v>
      </c>
      <c r="E10" s="222"/>
      <c r="F10" s="221"/>
    </row>
    <row r="11" spans="1:6" ht="17.25">
      <c r="A11" s="257">
        <v>6</v>
      </c>
      <c r="B11" s="125"/>
      <c r="C11" s="222" t="s">
        <v>213</v>
      </c>
      <c r="D11" s="346">
        <v>29552.42757</v>
      </c>
      <c r="E11" s="222"/>
      <c r="F11" s="221"/>
    </row>
    <row r="12" spans="1:6" ht="17.25">
      <c r="A12" s="257">
        <v>7</v>
      </c>
      <c r="B12" s="125"/>
      <c r="C12" s="222" t="s">
        <v>76</v>
      </c>
      <c r="D12" s="346">
        <v>13384.780081</v>
      </c>
      <c r="E12" s="222"/>
      <c r="F12" s="221"/>
    </row>
    <row r="13" spans="1:6" ht="17.25">
      <c r="A13" s="257">
        <v>8</v>
      </c>
      <c r="B13" s="125"/>
      <c r="C13" s="222" t="s">
        <v>113</v>
      </c>
      <c r="D13" s="346">
        <v>7140.48415</v>
      </c>
      <c r="E13" s="222"/>
      <c r="F13" s="221"/>
    </row>
    <row r="14" spans="1:6" ht="17.25">
      <c r="A14" s="257">
        <v>9</v>
      </c>
      <c r="B14" s="125"/>
      <c r="C14" s="222" t="s">
        <v>121</v>
      </c>
      <c r="D14" s="346">
        <v>4072.439263</v>
      </c>
      <c r="E14" s="222"/>
      <c r="F14" s="221"/>
    </row>
    <row r="15" spans="1:6" ht="17.25">
      <c r="A15" s="261">
        <v>10</v>
      </c>
      <c r="B15" s="191"/>
      <c r="C15" s="223" t="s">
        <v>189</v>
      </c>
      <c r="D15" s="347">
        <v>2915.3067439999995</v>
      </c>
      <c r="E15" s="472"/>
      <c r="F15" s="221"/>
    </row>
    <row r="16" ht="17.25">
      <c r="F16" s="221"/>
    </row>
    <row r="17" spans="1:5" ht="15.75" customHeight="1">
      <c r="A17" s="6" t="s">
        <v>141</v>
      </c>
      <c r="B17" s="6"/>
      <c r="C17" s="3"/>
      <c r="D17" s="3"/>
      <c r="E17" s="3"/>
    </row>
    <row r="18" spans="1:5" ht="11.25" customHeight="1">
      <c r="A18" s="6"/>
      <c r="B18" s="6"/>
      <c r="C18" s="3"/>
      <c r="D18" s="3"/>
      <c r="E18" s="3"/>
    </row>
    <row r="19" spans="1:5" ht="16.5">
      <c r="A19" s="6" t="s">
        <v>77</v>
      </c>
      <c r="B19" s="6"/>
      <c r="C19" s="3"/>
      <c r="D19" s="3"/>
      <c r="E19" s="3"/>
    </row>
    <row r="20" spans="1:5" ht="10.5" customHeight="1">
      <c r="A20" s="6"/>
      <c r="B20" s="6"/>
      <c r="C20" s="3"/>
      <c r="D20" s="3"/>
      <c r="E20" s="3"/>
    </row>
    <row r="21" s="6" customFormat="1" ht="14.25" customHeight="1">
      <c r="A21" s="6" t="s">
        <v>170</v>
      </c>
    </row>
    <row r="22" spans="2:5" ht="18" customHeight="1">
      <c r="B22" s="6"/>
      <c r="C22" s="6"/>
      <c r="D22" s="1"/>
      <c r="E22" s="6"/>
    </row>
    <row r="23" ht="15.75" customHeight="1"/>
    <row r="24" ht="13.5" customHeight="1"/>
    <row r="26" spans="2:5" ht="24" customHeight="1">
      <c r="B26" s="6"/>
      <c r="C26" s="6"/>
      <c r="D26" s="1"/>
      <c r="E26" s="6"/>
    </row>
    <row r="29" ht="16.5">
      <c r="M29" s="95"/>
    </row>
  </sheetData>
  <mergeCells count="1">
    <mergeCell ref="D5:E5"/>
  </mergeCells>
  <printOptions/>
  <pageMargins left="0.748031496062992" right="0" top="0.984251968503937" bottom="0.196850393700787" header="0.511811023622047" footer="0.1"/>
  <pageSetup firstPageNumber="14" useFirstPageNumber="1" horizontalDpi="600" verticalDpi="600" orientation="landscape" paperSize="9" r:id="rId1"/>
  <headerFooter alignWithMargins="0">
    <oddFooter>&amp;R&amp;"Times New Roman,Regular"&amp;10page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Lau</dc:creator>
  <cp:keywords/>
  <dc:description/>
  <cp:lastModifiedBy>Vicky Tsui</cp:lastModifiedBy>
  <cp:lastPrinted>2010-01-11T11:14:47Z</cp:lastPrinted>
  <dcterms:created xsi:type="dcterms:W3CDTF">2004-12-20T03:44:07Z</dcterms:created>
  <dcterms:modified xsi:type="dcterms:W3CDTF">2010-01-12T07:25:00Z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951635869</vt:i4>
  </property>
  <property fmtid="{D5CDD505-2E9C-101B-9397-08002B2CF9AE}" pid="3" name="_EmailSubject">
    <vt:lpwstr>market statistics</vt:lpwstr>
  </property>
  <property fmtid="{D5CDD505-2E9C-101B-9397-08002B2CF9AE}" pid="4" name="_AuthorEmail">
    <vt:lpwstr>SusanChua@hkex.com.hk</vt:lpwstr>
  </property>
  <property fmtid="{D5CDD505-2E9C-101B-9397-08002B2CF9AE}" pid="5" name="_AuthorEmailDisplayName">
    <vt:lpwstr>Susan Chua</vt:lpwstr>
  </property>
  <property fmtid="{D5CDD505-2E9C-101B-9397-08002B2CF9AE}" pid="6" name="_PreviousAdHocReviewCycleID">
    <vt:i4>-1797605271</vt:i4>
  </property>
  <property fmtid="{D5CDD505-2E9C-101B-9397-08002B2CF9AE}" pid="7" name="_ReviewingToolsShownOnce">
    <vt:lpwstr/>
  </property>
</Properties>
</file>