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8535" windowHeight="6330" tabRatio="779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7" sheetId="18" r:id="rId18"/>
    <sheet name="page 18" sheetId="19" r:id="rId19"/>
    <sheet name="page 19" sheetId="20" r:id="rId20"/>
  </sheet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'cover'!$A$1:$I$15</definedName>
    <definedName name="_xlnm.Print_Area" localSheetId="1">'page 1'!$A$1:$K$38</definedName>
    <definedName name="_xlnm.Print_Area" localSheetId="10">'page 10'!$A$1:$T$31</definedName>
    <definedName name="_xlnm.Print_Area" localSheetId="11">'page 11'!$A$1:$F$17</definedName>
    <definedName name="_xlnm.Print_Area" localSheetId="12">'page 12'!$A$1:$F$18</definedName>
    <definedName name="_xlnm.Print_Area" localSheetId="14">'page 14'!$A$1:$L$23</definedName>
    <definedName name="_xlnm.Print_Area" localSheetId="15">'page 15'!$A$1:$D$29</definedName>
    <definedName name="_xlnm.Print_Area" localSheetId="16">'page 16'!$A$1:$O$34</definedName>
    <definedName name="_xlnm.Print_Area" localSheetId="17">'page 17'!$A$1:$H$30</definedName>
    <definedName name="_xlnm.Print_Area" localSheetId="18">'page 18'!$A$1:$J$32</definedName>
    <definedName name="_xlnm.Print_Area" localSheetId="19">'page 19'!$A$1:$K$33</definedName>
    <definedName name="_xlnm.Print_Area" localSheetId="2">'page 2'!$A$1:$L$36</definedName>
    <definedName name="_xlnm.Print_Area" localSheetId="3">'page 3'!$A$1:$I$25</definedName>
    <definedName name="_xlnm.Print_Area" localSheetId="4">'page 4'!$A$1:$M$39</definedName>
    <definedName name="_xlnm.Print_Area" localSheetId="5">'page 5'!$A$1:$M$43</definedName>
    <definedName name="_xlnm.Print_Area" localSheetId="6">'page 6'!$A$1:$J$22</definedName>
    <definedName name="_xlnm.Print_Area" localSheetId="7">'page 7'!$A$1:$E$28</definedName>
    <definedName name="_xlnm.Print_Area" localSheetId="8">'page 8'!$A$1:$K$29</definedName>
    <definedName name="_xlnm.Print_Area" localSheetId="9">'page 9'!$A$1:$L$33</definedName>
    <definedName name="Print_Area_MI">#REF!</definedName>
    <definedName name="T">#REF!</definedName>
    <definedName name="Z_4EF3E90D_5EC0_45A8_8D19_B9885200EEBF_.wvu.PrintArea" localSheetId="0" hidden="1">'cover'!$A$1:$J$14</definedName>
    <definedName name="Z_7A48645B_7044_45A5_ACA0_EF1CDAB4E46B_.wvu.PrintArea" localSheetId="0" hidden="1">'cover'!$A$1:$J$14</definedName>
    <definedName name="Z_D195F524_3C3B_47EF_8248_581528807A9C_.wvu.PrintArea" localSheetId="0" hidden="1">'cover'!$A$1:$J$14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<sst xmlns="http://schemas.openxmlformats.org/spreadsheetml/2006/main" count="569" uniqueCount="332">
  <si>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</si>
  <si>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</si>
  <si>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</si>
  <si>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</si>
  <si>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</si>
  <si>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</si>
  <si>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</si>
  <si>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 xml:space="preserve">Number of Newly Listed Derivative Warrants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</si>
  <si>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</si>
  <si>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</si>
  <si>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</si>
  <si>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</si>
  <si>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</si>
  <si>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</si>
  <si>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</si>
  <si>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</si>
  <si>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Nasdaq</t>
  </si>
  <si>
    <t>Toronto</t>
  </si>
  <si>
    <t>IPO Funds Raised</t>
  </si>
  <si>
    <t>Company Name</t>
  </si>
  <si>
    <t>Turnover</t>
  </si>
  <si>
    <t>Year of Listing</t>
  </si>
  <si>
    <t>CHINA DIMENSION</t>
  </si>
  <si>
    <t>Performance of Mainland Enterprises</t>
  </si>
  <si>
    <t>Listed issuers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</si>
  <si>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</si>
  <si>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</si>
  <si>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</si>
  <si>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</si>
  <si>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</si>
  <si>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</si>
  <si>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</si>
  <si>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</si>
  <si>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</si>
  <si>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</si>
  <si>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Three-year Exchange Fund Note Futures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</si>
  <si>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</si>
  <si>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</si>
  <si>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</si>
  <si>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</si>
  <si>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</si>
  <si>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t>New Records in the Derivatives Market</t>
  </si>
  <si>
    <t xml:space="preserve">Total Futures and Options  </t>
  </si>
  <si>
    <t>Market capitalisation  (HK$bil)</t>
  </si>
  <si>
    <t>H-Share Companies</t>
  </si>
  <si>
    <t>Red Chip Companies</t>
  </si>
  <si>
    <t>Figures are provisional</t>
  </si>
  <si>
    <t>Non-H Share Mainland Private Enterprises</t>
  </si>
  <si>
    <t>Page</t>
  </si>
  <si>
    <t>SECURITIES MARKET</t>
  </si>
  <si>
    <t xml:space="preserve">    - Equities</t>
  </si>
  <si>
    <t xml:space="preserve">    - Warrants</t>
  </si>
  <si>
    <t>% Change</t>
  </si>
  <si>
    <t>(HK$ billion)</t>
  </si>
  <si>
    <t xml:space="preserve">(HK$ billion) </t>
  </si>
  <si>
    <t xml:space="preserve">H-share companies are enterprises that are incorporated in the Mainland which are either controlled by Mainland Government entities or individuals.
</t>
  </si>
  <si>
    <t xml:space="preserve">Red chip companies are enterprises that are incorporated outside of the Mainland and are controlled by Mainland Government entities.
</t>
  </si>
  <si>
    <t xml:space="preserve">Non-H Share Mainland Private Enterprises are companies that are incorporated outside of the Mainland and are controlled by Mainland individuals. </t>
  </si>
  <si>
    <t>MAIN BOARD and GEM</t>
  </si>
  <si>
    <t>The share of Mainland enterprises of the equity market total is presented in percentage in bracket</t>
  </si>
  <si>
    <t>DERIVATIVES MARKET</t>
  </si>
  <si>
    <t>New Records in the Securities Market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</si>
  <si>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</si>
  <si>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</si>
  <si>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</si>
  <si>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</si>
  <si>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</si>
  <si>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 xml:space="preserve">    - iShares (trading only)</t>
  </si>
  <si>
    <t>bil</t>
  </si>
  <si>
    <t>NA</t>
  </si>
  <si>
    <t>NA</t>
  </si>
  <si>
    <t>Percentage changes are calculated based on rounded figures</t>
  </si>
  <si>
    <t xml:space="preserve">    - Debt securities</t>
  </si>
  <si>
    <t xml:space="preserve"> Percentage changes are calculated based on rounded figures</t>
  </si>
  <si>
    <t>Securities Achieved Highest Turnover Record</t>
  </si>
  <si>
    <t>Average daily equity turnover  (HK$mil)</t>
  </si>
  <si>
    <t>The figures exclude listed securities other than equities such as REITs and government bonds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</si>
  <si>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</si>
  <si>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</si>
  <si>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 xml:space="preserve">    - Unit trusts &amp; mutual funds</t>
  </si>
  <si>
    <t>H-shares Index Futures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</si>
  <si>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  <r>
      <rPr>
        <vertAlign val="superscript"/>
        <sz val="12"/>
        <rFont val="Times New Roman"/>
        <family val="1"/>
      </rPr>
      <t xml:space="preserve"> +</t>
    </r>
  </si>
  <si>
    <t>2005</t>
  </si>
  <si>
    <t>2000</t>
  </si>
  <si>
    <t>1997</t>
  </si>
  <si>
    <t>2003</t>
  </si>
  <si>
    <t>(91%)</t>
  </si>
  <si>
    <t>*</t>
  </si>
  <si>
    <t xml:space="preserve">bil </t>
  </si>
  <si>
    <t>(US$ million)</t>
  </si>
  <si>
    <t>Equity Funds Raised</t>
  </si>
  <si>
    <t xml:space="preserve">Tokyo </t>
  </si>
  <si>
    <t xml:space="preserve">Euronext </t>
  </si>
  <si>
    <t>Others</t>
  </si>
  <si>
    <t>Shenzhen</t>
  </si>
  <si>
    <t>Includes capital raised by issuers cross-listed on other exchanges, i.e. double-counting involved</t>
  </si>
  <si>
    <t xml:space="preserve">(US$ million) </t>
  </si>
  <si>
    <t>Deutsche Börse</t>
  </si>
  <si>
    <t>BME Spanish Exchanges</t>
  </si>
  <si>
    <t>Taiwan</t>
  </si>
  <si>
    <t>Shanghai</t>
  </si>
  <si>
    <t>Singapore</t>
  </si>
  <si>
    <t>Total equity funds raised (HK$bil)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</si>
  <si>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</si>
  <si>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</si>
  <si>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 xml:space="preserve">      - IPO funds raised</t>
  </si>
  <si>
    <t xml:space="preserve">      - Post IPO funds raised</t>
  </si>
  <si>
    <t xml:space="preserve">      - Warrants</t>
  </si>
  <si>
    <t xml:space="preserve">      - Debt securities</t>
  </si>
  <si>
    <t xml:space="preserve">      - Unit trusts &amp; mutual funds</t>
  </si>
  <si>
    <t xml:space="preserve">  Funds raised by other newly listed securities (HK$mil)</t>
  </si>
  <si>
    <t>Average daily turnover (HK$mil)</t>
  </si>
  <si>
    <t>^</t>
  </si>
  <si>
    <t>Total equity funds raised since Jan 1993 (HK$bil)</t>
  </si>
  <si>
    <t>Ten Largest-ever HK IPOs by Funds Raised for Newly Listed Companies</t>
  </si>
  <si>
    <t>Mainland Enterprises refer to the following:</t>
  </si>
  <si>
    <t>#</t>
  </si>
  <si>
    <t>Total Market Turnover</t>
  </si>
  <si>
    <r>
      <t xml:space="preserve">Market Capitalisation </t>
    </r>
    <r>
      <rPr>
        <b/>
        <vertAlign val="superscript"/>
        <sz val="13"/>
        <rFont val="Times New Roman"/>
        <family val="1"/>
      </rPr>
      <t>#</t>
    </r>
  </si>
  <si>
    <t>Trading Turnover of Derivative Warrants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</si>
  <si>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</si>
  <si>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Borsa Italiana</t>
  </si>
  <si>
    <t>Swiss Exchange</t>
  </si>
  <si>
    <t>Due to different reporting rules &amp; calculation methods, turnover figures are not entirely comparable</t>
  </si>
  <si>
    <t>Hong Kong</t>
  </si>
  <si>
    <t>Number of listed companies *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</si>
  <si>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</si>
  <si>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Market value excludes investment funds</t>
  </si>
  <si>
    <t>Number of delistings</t>
  </si>
  <si>
    <t>r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</si>
  <si>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</si>
  <si>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Total funds raised (HK$mil)</t>
  </si>
  <si>
    <t xml:space="preserve">  Total equity funds raised  (HK$mil)</t>
  </si>
  <si>
    <t>Trading Turnover of H shares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</si>
  <si>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  </t>
    </r>
  </si>
  <si>
    <t>(55%)</t>
  </si>
  <si>
    <r>
      <t>²</t>
    </r>
    <r>
      <rPr>
        <sz val="10"/>
        <rFont val="Times New Roman"/>
        <family val="1"/>
      </rPr>
      <t xml:space="preserve">  </t>
    </r>
  </si>
  <si>
    <r>
      <t>*</t>
    </r>
    <r>
      <rPr>
        <sz val="10"/>
        <rFont val="Times New Roman"/>
        <family val="1"/>
      </rPr>
      <t xml:space="preserve">  </t>
    </r>
  </si>
  <si>
    <r>
      <t>r</t>
    </r>
    <r>
      <rPr>
        <sz val="12"/>
        <rFont val="新細明體"/>
        <family val="1"/>
      </rPr>
      <t xml:space="preserve"> </t>
    </r>
  </si>
  <si>
    <r>
      <t xml:space="preserve"> +</t>
    </r>
    <r>
      <rPr>
        <sz val="10"/>
        <rFont val="Times New Roman"/>
        <family val="1"/>
      </rPr>
      <t xml:space="preserve">  </t>
    </r>
  </si>
  <si>
    <t xml:space="preserve">The figures represent the total market capitalisation of all equity securities and exclude other listed securities such as REITs and government bonds.  Trading only stocks under </t>
  </si>
  <si>
    <t xml:space="preserve">^  </t>
  </si>
  <si>
    <t>Stock transactions in foreign currencies are excluded from the total turnover in value except iShares turnover</t>
  </si>
  <si>
    <r>
      <t xml:space="preserve">  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</si>
  <si>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         </t>
    </r>
    <r>
      <rPr>
        <b/>
        <u val="single"/>
        <sz val="12"/>
        <rFont val="Times New Roman"/>
        <family val="1"/>
      </rPr>
      <t>GEM</t>
    </r>
  </si>
  <si>
    <t>Period-end</t>
  </si>
  <si>
    <t>Tokyo</t>
  </si>
  <si>
    <t>GEM</t>
  </si>
  <si>
    <t xml:space="preserve">  pilot programmes are also excluded.</t>
  </si>
  <si>
    <t>(HK$)</t>
  </si>
  <si>
    <t>Source : World Federation of Exchanges (WFE) Monthly Statistics</t>
  </si>
  <si>
    <t>Hang Seng Index</t>
  </si>
  <si>
    <t>S&amp;P/ HKEx LargeCap Index</t>
  </si>
  <si>
    <t>Hang Seng China Enterprises Index</t>
  </si>
  <si>
    <t>Korea Exchange</t>
  </si>
  <si>
    <t>2006</t>
  </si>
  <si>
    <t>The figures represent the total market capitalisation of all equity securities listed on the Main Board and Growth Enterprise Market (GEM)</t>
  </si>
  <si>
    <t xml:space="preserve">As at </t>
  </si>
  <si>
    <t>For the year ended</t>
  </si>
  <si>
    <t>Percentage changes are calculated based on rounded figures</t>
  </si>
  <si>
    <t>Up to</t>
  </si>
  <si>
    <t>Date</t>
  </si>
  <si>
    <t>Main Board + GEM</t>
  </si>
  <si>
    <t>* day-end figure</t>
  </si>
  <si>
    <r>
      <t xml:space="preserve">Market Performance </t>
    </r>
    <r>
      <rPr>
        <b/>
        <sz val="12"/>
        <rFont val="Times New Roman"/>
        <family val="1"/>
      </rPr>
      <t>(continued)</t>
    </r>
  </si>
  <si>
    <t>BME Spanish Exchange</t>
  </si>
  <si>
    <t xml:space="preserve">  and exclude other listed securities such as REITs and government bonds. Trading only stocks under pilot programmes are also excluded.</t>
  </si>
  <si>
    <t>Main Board</t>
  </si>
  <si>
    <t xml:space="preserve"> </t>
  </si>
  <si>
    <r>
      <t xml:space="preserve">      - Callable bull / bear contracts </t>
    </r>
    <r>
      <rPr>
        <vertAlign val="superscript"/>
        <sz val="12"/>
        <rFont val="Times New Roman"/>
        <family val="1"/>
      </rPr>
      <t>+</t>
    </r>
  </si>
  <si>
    <t>+</t>
  </si>
  <si>
    <t>Market Capitalisation Milestones*</t>
  </si>
  <si>
    <r>
      <t>H-shares Index Options</t>
    </r>
    <r>
      <rPr>
        <vertAlign val="superscript"/>
        <sz val="13"/>
        <rFont val="Times New Roman"/>
        <family val="1"/>
      </rPr>
      <t xml:space="preserve"> </t>
    </r>
  </si>
  <si>
    <t>Average Daily Turnover</t>
  </si>
  <si>
    <t>~</t>
  </si>
  <si>
    <t>Number of Contracts Traded</t>
  </si>
  <si>
    <t>(million)</t>
  </si>
  <si>
    <t>Korea</t>
  </si>
  <si>
    <t>Chicago Board of Trade</t>
  </si>
  <si>
    <t>It should be noted that contracts vary in size</t>
  </si>
  <si>
    <t>Notional Turnover</t>
  </si>
  <si>
    <t xml:space="preserve">Some exchanges provide information regarding turnover in terms of number of contracts traded only but the corresponding turnover in terms of notional value is not available.  </t>
  </si>
  <si>
    <t xml:space="preserve">  Readers should exercise caution when comparing performance </t>
  </si>
  <si>
    <t xml:space="preserve">The notional value of derivatives is the number of contracts traded multiplied by the contracts’ underlying value. The contracts’ underlying value is calculated by multiplying </t>
  </si>
  <si>
    <t xml:space="preserve">  the market price of the underlying asset for each contract times the contract’s multiplier. It is an approximate measure of the underlying value of the number of contracts traded</t>
  </si>
  <si>
    <t>Mini Hang Seng Index Options</t>
  </si>
  <si>
    <t>H-shares Index Options</t>
  </si>
  <si>
    <t xml:space="preserve">The figure excludes funds raised by REITs, which are classified as Unit Trusts.  </t>
  </si>
  <si>
    <r>
      <t xml:space="preserve">Hang Seng China-Affiliated Corporations Index (Red Chips)  </t>
    </r>
  </si>
  <si>
    <t>1 - 3</t>
  </si>
  <si>
    <t>4 - 14</t>
  </si>
  <si>
    <t>15 - 16</t>
  </si>
  <si>
    <t>17 - 19</t>
  </si>
  <si>
    <t>Industrial and Commercial Bank (1398)</t>
  </si>
  <si>
    <t>Bank of China (3988)</t>
  </si>
  <si>
    <t>China Construction Bank (0939)</t>
  </si>
  <si>
    <t>China Unicom (0762)</t>
  </si>
  <si>
    <t>China Mobile (0941)</t>
  </si>
  <si>
    <t>China Life Insurance (2628)</t>
  </si>
  <si>
    <t>Sinopec (0386)</t>
  </si>
  <si>
    <t>China Shenhua Energy (1088)</t>
  </si>
  <si>
    <t>PetroChina (0857)</t>
  </si>
  <si>
    <t>Market Statistics 2007</t>
  </si>
  <si>
    <t>New Records Set in 2007</t>
  </si>
  <si>
    <t>NEW RECORDS SET IN 2007</t>
  </si>
  <si>
    <t>Up to 14 December 2007</t>
  </si>
  <si>
    <t>Pre-2007 Record</t>
  </si>
  <si>
    <t>(30 Oct 2007)</t>
  </si>
  <si>
    <t>(28 Dec 2006)</t>
  </si>
  <si>
    <t>(Year 2006)</t>
  </si>
  <si>
    <t xml:space="preserve">bil^    </t>
  </si>
  <si>
    <t xml:space="preserve">  Number of Contracts</t>
  </si>
  <si>
    <t>(Up to 14 December 2007)</t>
  </si>
  <si>
    <t xml:space="preserve">  Number of Contracts in 2007</t>
  </si>
  <si>
    <t>(27 Jun 2007)</t>
  </si>
  <si>
    <t>(25 Sep 2007)</t>
  </si>
  <si>
    <t>(29 Aug 2007)</t>
  </si>
  <si>
    <t>(27 Mar 2007)</t>
  </si>
  <si>
    <t>(14 Mar 2007)</t>
  </si>
  <si>
    <t>14 December 2007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</si>
  <si>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</si>
  <si>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r>
      <t xml:space="preserve">    - Callable bull / bear contracts </t>
    </r>
    <r>
      <rPr>
        <vertAlign val="superscript"/>
        <sz val="12"/>
        <rFont val="Times New Roman"/>
        <family val="1"/>
      </rPr>
      <t>#</t>
    </r>
  </si>
  <si>
    <t>The figures include three companies which switched their listings from GEM to the Main Board</t>
  </si>
  <si>
    <t>The figures include two companies which switched their listings from GEM to the Main Board</t>
  </si>
  <si>
    <t>Callable bull / bear contracts began trading on 12 June 2006</t>
  </si>
  <si>
    <t>NYSE Group</t>
  </si>
  <si>
    <t>London</t>
  </si>
  <si>
    <t>Sao Paulo (Brazil)</t>
  </si>
  <si>
    <t>Bombay</t>
  </si>
  <si>
    <t xml:space="preserve">JSE (South Africa) </t>
  </si>
  <si>
    <t xml:space="preserve">BME Spanish Exchanges </t>
  </si>
  <si>
    <t>Country Garden Holdings Co. Ltd. (2007)</t>
  </si>
  <si>
    <t>Sino-Ocean Land Holdings Ltd. (3377)</t>
  </si>
  <si>
    <t>Belle International Holdings Ltd. (1880)</t>
  </si>
  <si>
    <t>Sinotruk (Hong Kong) Ltd. (3808)</t>
  </si>
  <si>
    <t>(up to 14 December 2007)</t>
  </si>
  <si>
    <t>Shenzhen SE</t>
  </si>
  <si>
    <t>Australian SE</t>
  </si>
  <si>
    <t>Singapore Exchange</t>
  </si>
  <si>
    <t>(58%)</t>
  </si>
  <si>
    <t>(69%)</t>
  </si>
  <si>
    <t>(60%)</t>
  </si>
  <si>
    <t>(85%)</t>
  </si>
  <si>
    <t>(42%)</t>
  </si>
  <si>
    <t>(57%)</t>
  </si>
  <si>
    <t>Hang Seng China H-Financials Index Futures *</t>
  </si>
  <si>
    <t xml:space="preserve">FTSE/Xinhua China 25 Index Futures </t>
  </si>
  <si>
    <t xml:space="preserve">FTSE/Xinhua China 25 Index Options </t>
  </si>
  <si>
    <t xml:space="preserve">Chicago Board Options Exchange </t>
  </si>
  <si>
    <t>International Securities Exchange</t>
  </si>
  <si>
    <t>Eurex</t>
  </si>
  <si>
    <t>Sao Paulo SE</t>
  </si>
  <si>
    <t>Philadelphia SE</t>
  </si>
  <si>
    <t>Euronext.liffe</t>
  </si>
  <si>
    <t xml:space="preserve">Chicago Mercantile Exchange </t>
  </si>
  <si>
    <t>Osaka SE</t>
  </si>
  <si>
    <t>National Stock Exchange of India</t>
  </si>
  <si>
    <t>Provisional figures</t>
  </si>
  <si>
    <t>Single Month Turnover</t>
  </si>
  <si>
    <t>$3,487.3</t>
  </si>
  <si>
    <t>(Oct 2007)</t>
  </si>
  <si>
    <t>$1,082.1</t>
  </si>
  <si>
    <t>As at</t>
  </si>
  <si>
    <t>2006 year end</t>
  </si>
  <si>
    <t>Includes three companies that withdrew their listings on GEM and subsequently listed on the Main Board and one company that withdrew its listing pursuant to privatisation</t>
  </si>
  <si>
    <t xml:space="preserve">Funds raised in 2007 are provisional figures </t>
  </si>
  <si>
    <t>IPO Equity Funds Raised (Jan - Nov 2007)</t>
  </si>
  <si>
    <t>Total Equity Funds Raised (Jan - Nov 2007)</t>
  </si>
  <si>
    <t>`</t>
  </si>
  <si>
    <t xml:space="preserve"> * Provisional figures</t>
  </si>
  <si>
    <t>Hang Seng China H-Financials Index Futures started trading on 16 April 2007</t>
  </si>
  <si>
    <t>(28 Nov 2007)</t>
  </si>
  <si>
    <t>**</t>
  </si>
  <si>
    <t>Ten Largest Daily Turnover Value in History</t>
  </si>
  <si>
    <t>Turnover in the Derivatives Market (Jan - Nov 2007)</t>
  </si>
  <si>
    <t>Notional Turnover in the Derivatives Market (Jan - Nov 2007)</t>
  </si>
  <si>
    <t>HKEx</t>
  </si>
  <si>
    <t>Chicago Mercantile Exchange</t>
  </si>
  <si>
    <t>Australia</t>
  </si>
  <si>
    <r>
      <t>H-shares Index Options</t>
    </r>
    <r>
      <rPr>
        <b/>
        <vertAlign val="superscript"/>
        <sz val="13"/>
        <rFont val="Times New Roman"/>
        <family val="1"/>
      </rPr>
      <t xml:space="preserve"> </t>
    </r>
  </si>
  <si>
    <t>OMX Nordic Exchange</t>
  </si>
  <si>
    <t>(Nov 2006)</t>
  </si>
  <si>
    <t>Total Equity Capital Raised Record*</t>
  </si>
  <si>
    <t xml:space="preserve">Most companies listed on the National Stock Exchange of India (NSE) (ranked 12th as at November 2007) are primarily listed on the </t>
  </si>
  <si>
    <t>Bombay Stock Exchange (ranked 11th as at November 2007).  To avoid duplication, NSE is not included in the comparison.</t>
  </si>
  <si>
    <t>Alibaba.com Ltd (1688)</t>
  </si>
  <si>
    <t>The figures include turnover in stock options, single stock futures, stock index options and futures and bond options and futures</t>
  </si>
  <si>
    <t>The figures may include turnover in stock options, single stock futures, stock index options and futures and bond options and futures</t>
  </si>
  <si>
    <t xml:space="preserve">Korea </t>
  </si>
  <si>
    <t>Number of newly listed companies for the year</t>
  </si>
  <si>
    <t xml:space="preserve">Two iShares of ETF under pilot programmes are excluded </t>
  </si>
  <si>
    <t>* Not all turnover figures during the period are available on the WFE website</t>
  </si>
  <si>
    <t>--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</si>
  <si>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Others*</t>
    </r>
  </si>
  <si>
    <t>Include HSBC China Dragon Fund</t>
  </si>
  <si>
    <t>* October figures only, since November figures are not available on the WFE website</t>
  </si>
  <si>
    <t>* Figures are from January to October since the figures for November are not available on the WFE website</t>
  </si>
  <si>
    <t xml:space="preserve">     are not available on the WFE website</t>
  </si>
  <si>
    <t xml:space="preserve">   Turnover of bonds options on Chicago Board of Trade are from January to July</t>
  </si>
  <si>
    <t xml:space="preserve">   Turnover of stock index options and stock index futures on Chicago Mercantile Exchange are from January to July</t>
  </si>
  <si>
    <t xml:space="preserve">Ten Largest IPO Funds Raised for Newly HK Listed Companies in 2007 </t>
  </si>
  <si>
    <r>
      <t>#</t>
    </r>
    <r>
      <rPr>
        <b/>
        <sz val="10"/>
        <rFont val="Times New Roman"/>
        <family val="1"/>
      </rPr>
      <t xml:space="preserve"> </t>
    </r>
  </si>
  <si>
    <t xml:space="preserve">The figures include the turnover of structured products such as derivative warrants, equity warrants, callable bull/bear contracts and equity linked instruments </t>
  </si>
  <si>
    <t>-50.00</t>
  </si>
  <si>
    <t>China CITIC Bank Corporation Ltd. - H Shares (0998)</t>
  </si>
  <si>
    <t>China Railway Group Ltd. - H Shares (0390)</t>
  </si>
  <si>
    <t>SOHO China Ltd. (0410)</t>
  </si>
  <si>
    <t>Fosun International Ltd. (0656)</t>
  </si>
  <si>
    <t>Sinotrans Shipping Ltd. (0368)</t>
  </si>
  <si>
    <t>China CITIC Bank (0998)</t>
  </si>
  <si>
    <t>From 1 January to</t>
  </si>
  <si>
    <t>As of</t>
  </si>
  <si>
    <t>++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</si>
  <si>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++</t>
    </r>
  </si>
  <si>
    <t>Market Value of Shares of Domestic-listed Companies (Main and Parallel Markets) (As at the end of November 2007)</t>
  </si>
  <si>
    <t>(65%)</t>
  </si>
  <si>
    <t>(43%)</t>
  </si>
  <si>
    <t>Deutsche Börse (DB) ranked 14th. The figure for DB's total equity funds raised was from its website. The amount was not available on the WFE website</t>
  </si>
  <si>
    <t>* Turnover of stock index options and stock index futures on Chicago Board of Trade are from January to June since the figures for July to October</t>
  </si>
  <si>
    <t>Number of newly listed companies for the year *</t>
  </si>
  <si>
    <t>The IPO equity funds raised figure of Euronext is not available on the WFE website. WFE does not indicate whether Euronext data is included in NYSE Group</t>
  </si>
  <si>
    <t>The post-IPO funds raised figure of Nasdaq is not available on the WFE website</t>
  </si>
  <si>
    <t>The total equity funds raised figure of Euronext is not available on the WFE website. WFE does not indicate whether Euronext data is included in NYSE Group</t>
  </si>
  <si>
    <t>Total Turnover of Securitised Derivatives, including Warrants and CBBCs (Jan - Nov 2007)</t>
  </si>
  <si>
    <t>ASX SFE Derivatives Trading</t>
  </si>
  <si>
    <t>Includes two companies that withdrew their listings on GEM and subsequently listed on the Main Board and two companies that withdrew their listings pursuant to privatisation</t>
  </si>
  <si>
    <t>(73%)</t>
  </si>
  <si>
    <t>(31%)</t>
  </si>
  <si>
    <t>(63%)</t>
  </si>
  <si>
    <t>(50%)</t>
  </si>
  <si>
    <t>Source: World Federation of Exchanges (WFE) (not including exchanges for which statistics are not available)</t>
  </si>
  <si>
    <t>Source: World Federation of Exchanges (not including exchanges for which statistics are not available)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</si>
</sst>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_ "/>
    <numFmt numFmtId="175" formatCode="0.00_ "/>
    <numFmt numFmtId="176" formatCode="#,##0.0"/>
    <numFmt numFmtId="177" formatCode="_-* #,##0_-;\-* #,##0_-;_-* &quot;-&quot;??_-;_-@_-"/>
    <numFmt numFmtId="178" formatCode="_(* #,##0.0_);_(* \(#,##0.0\);_(* &quot;-&quot;??_);_(@_)"/>
    <numFmt numFmtId="179" formatCode="#,##0.0_);\(#,##0.0\)"/>
    <numFmt numFmtId="180" formatCode="mmmm\ yyyy"/>
    <numFmt numFmtId="181" formatCode="0.0"/>
    <numFmt numFmtId="182" formatCode="0_)"/>
    <numFmt numFmtId="183" formatCode="0.0_)"/>
    <numFmt numFmtId="184" formatCode="_-* #,##0.0_-;\-* #,##0.0_-;_-* &quot;-&quot;??_-;_-@_-"/>
    <numFmt numFmtId="185" formatCode="General_)"/>
    <numFmt numFmtId="186" formatCode="_(* #,##0_);_(* \(#,##0\);_(* &quot;-&quot;??_);_(@_)"/>
    <numFmt numFmtId="187" formatCode="0.0_ "/>
    <numFmt numFmtId="188" formatCode="\(#,##0\ %\)"/>
    <numFmt numFmtId="189" formatCode="[$$-409]#,##0.0"/>
    <numFmt numFmtId="190" formatCode="0;[Red]0"/>
    <numFmt numFmtId="191" formatCode="_-* #,##0.0000000_-;\-* #,##0.0000000_-;_-* &quot;-&quot;??_-;_-@_-"/>
    <numFmt numFmtId="192" formatCode="#,##0.00[$€];[Red]\-#,##0.00[$€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#,##0.0000"/>
    <numFmt numFmtId="199" formatCode="_-* #,##0\ _€_-;\-* #,##0\ _€_-;_-* &quot;-&quot;??\ _€_-;_-@_-"/>
    <numFmt numFmtId="200" formatCode="_-* #,##0.0\ _€_-;\-* #,##0.0\ _€_-;_-* &quot;-&quot;??\ _€_-;_-@_-"/>
    <numFmt numFmtId="201" formatCode="0.000"/>
    <numFmt numFmtId="202" formatCode="[$-409]dddd\,\ mmmm\ dd\,\ yyyy"/>
    <numFmt numFmtId="203" formatCode="d/m/yyyy;@"/>
    <numFmt numFmtId="204" formatCode="#,##0.00000"/>
  </numFmts>
  <fonts count="74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細明體"/>
      <family val="3"/>
    </font>
    <font>
      <b/>
      <sz val="14"/>
      <name val="細明體"/>
      <family val="3"/>
    </font>
    <font>
      <sz val="10"/>
      <name val="細明體"/>
      <family val="3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sz val="13"/>
      <name val="Helv"/>
      <family val="2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10"/>
      <name val="MS Sans Serif"/>
      <family val="0"/>
    </font>
    <font>
      <b/>
      <sz val="12"/>
      <name val="Wingdings"/>
      <family val="0"/>
    </font>
    <font>
      <b/>
      <vertAlign val="superscript"/>
      <sz val="13"/>
      <name val="Times New Roman"/>
      <family val="1"/>
    </font>
    <font>
      <sz val="8"/>
      <name val="新細明體"/>
      <family val="1"/>
    </font>
    <font>
      <vertAlign val="superscript"/>
      <sz val="12"/>
      <name val="Wingdings 3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  <font>
      <vertAlign val="superscript"/>
      <sz val="12"/>
      <name val="Wingdings 2"/>
      <family val="1"/>
    </font>
    <font>
      <sz val="14"/>
      <name val="新細明體"/>
      <family val="1"/>
    </font>
    <font>
      <b/>
      <vertAlign val="superscript"/>
      <sz val="16"/>
      <name val="Symbol"/>
      <family val="1"/>
    </font>
    <font>
      <sz val="9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185" fontId="4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  <xf numFmtId="185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25" applyFont="1">
      <alignment/>
      <protection/>
    </xf>
    <xf numFmtId="0" fontId="12" fillId="0" borderId="0" xfId="25" applyFont="1" applyBorder="1">
      <alignment/>
      <protection/>
    </xf>
    <xf numFmtId="0" fontId="3" fillId="0" borderId="0" xfId="25" applyFont="1" applyBorder="1" applyAlignment="1">
      <alignment horizontal="left"/>
      <protection/>
    </xf>
    <xf numFmtId="0" fontId="13" fillId="0" borderId="0" xfId="25" applyFont="1" applyAlignment="1">
      <alignment horizontal="left"/>
      <protection/>
    </xf>
    <xf numFmtId="0" fontId="14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15" fillId="0" borderId="0" xfId="25" applyFont="1" applyBorder="1">
      <alignment/>
      <protection/>
    </xf>
    <xf numFmtId="0" fontId="16" fillId="0" borderId="0" xfId="25" applyFont="1" quotePrefix="1">
      <alignment/>
      <protection/>
    </xf>
    <xf numFmtId="0" fontId="16" fillId="0" borderId="0" xfId="25" applyFont="1">
      <alignment/>
      <protection/>
    </xf>
    <xf numFmtId="0" fontId="18" fillId="0" borderId="0" xfId="25" applyFont="1" applyBorder="1">
      <alignment/>
      <protection/>
    </xf>
    <xf numFmtId="0" fontId="19" fillId="0" borderId="0" xfId="25" applyFont="1" applyBorder="1">
      <alignment/>
      <protection/>
    </xf>
    <xf numFmtId="0" fontId="19" fillId="0" borderId="0" xfId="25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17" fillId="0" borderId="0" xfId="25" applyFont="1">
      <alignment/>
      <protection/>
    </xf>
    <xf numFmtId="0" fontId="20" fillId="0" borderId="0" xfId="25" applyFont="1" applyBorder="1" applyAlignment="1">
      <alignment horizontal="left"/>
      <protection/>
    </xf>
    <xf numFmtId="0" fontId="21" fillId="0" borderId="0" xfId="25" applyFont="1" applyBorder="1">
      <alignment/>
      <protection/>
    </xf>
    <xf numFmtId="0" fontId="22" fillId="0" borderId="0" xfId="25" applyFont="1" applyBorder="1">
      <alignment/>
      <protection/>
    </xf>
    <xf numFmtId="0" fontId="23" fillId="0" borderId="0" xfId="25" applyFont="1" applyBorder="1">
      <alignment/>
      <protection/>
    </xf>
    <xf numFmtId="0" fontId="23" fillId="0" borderId="0" xfId="25" applyFont="1" applyBorder="1" applyAlignment="1">
      <alignment horizontal="right"/>
      <protection/>
    </xf>
    <xf numFmtId="0" fontId="18" fillId="0" borderId="0" xfId="25" applyFont="1" applyBorder="1" applyAlignment="1">
      <alignment/>
      <protection/>
    </xf>
    <xf numFmtId="0" fontId="19" fillId="0" borderId="0" xfId="25" applyFont="1" applyBorder="1" applyAlignment="1">
      <alignment/>
      <protection/>
    </xf>
    <xf numFmtId="0" fontId="19" fillId="0" borderId="0" xfId="25" applyFont="1" applyBorder="1" applyAlignment="1">
      <alignment horizontal="center"/>
      <protection/>
    </xf>
    <xf numFmtId="14" fontId="24" fillId="0" borderId="0" xfId="25" applyNumberFormat="1" applyFont="1" applyBorder="1" applyAlignment="1">
      <alignment horizontal="right"/>
      <protection/>
    </xf>
    <xf numFmtId="14" fontId="19" fillId="0" borderId="0" xfId="25" applyNumberFormat="1" applyFont="1" applyBorder="1">
      <alignment/>
      <protection/>
    </xf>
    <xf numFmtId="14" fontId="2" fillId="0" borderId="0" xfId="25" applyNumberFormat="1" applyFont="1" applyBorder="1" applyAlignment="1">
      <alignment horizontal="right"/>
      <protection/>
    </xf>
    <xf numFmtId="14" fontId="23" fillId="0" borderId="0" xfId="25" applyNumberFormat="1" applyFont="1" applyBorder="1">
      <alignment/>
      <protection/>
    </xf>
    <xf numFmtId="0" fontId="18" fillId="0" borderId="0" xfId="25" applyFont="1" applyBorder="1" applyAlignment="1">
      <alignment horizontal="right"/>
      <protection/>
    </xf>
    <xf numFmtId="0" fontId="25" fillId="0" borderId="0" xfId="25" applyFont="1" applyBorder="1">
      <alignment/>
      <protection/>
    </xf>
    <xf numFmtId="0" fontId="25" fillId="0" borderId="0" xfId="25" applyFont="1">
      <alignment/>
      <protection/>
    </xf>
    <xf numFmtId="3" fontId="23" fillId="0" borderId="0" xfId="25" applyNumberFormat="1" applyFont="1" applyBorder="1">
      <alignment/>
      <protection/>
    </xf>
    <xf numFmtId="0" fontId="24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 horizontal="center"/>
      <protection/>
    </xf>
    <xf numFmtId="0" fontId="26" fillId="0" borderId="0" xfId="25" applyFont="1" applyBorder="1">
      <alignment/>
      <protection/>
    </xf>
    <xf numFmtId="3" fontId="26" fillId="0" borderId="0" xfId="25" applyNumberFormat="1" applyFont="1" applyBorder="1">
      <alignment/>
      <protection/>
    </xf>
    <xf numFmtId="9" fontId="23" fillId="0" borderId="0" xfId="25" applyNumberFormat="1" applyFont="1" applyBorder="1" applyAlignment="1" quotePrefix="1">
      <alignment horizontal="right"/>
      <protection/>
    </xf>
    <xf numFmtId="3" fontId="23" fillId="0" borderId="0" xfId="25" applyNumberFormat="1" applyFont="1" applyBorder="1" applyAlignment="1">
      <alignment/>
      <protection/>
    </xf>
    <xf numFmtId="174" fontId="23" fillId="0" borderId="0" xfId="25" applyNumberFormat="1" applyFont="1" applyBorder="1">
      <alignment/>
      <protection/>
    </xf>
    <xf numFmtId="3" fontId="26" fillId="0" borderId="0" xfId="25" applyNumberFormat="1" applyFont="1" applyBorder="1" applyAlignment="1">
      <alignment horizontal="right"/>
      <protection/>
    </xf>
    <xf numFmtId="3" fontId="23" fillId="0" borderId="0" xfId="25" applyNumberFormat="1" applyFont="1" applyBorder="1" applyAlignment="1">
      <alignment horizontal="right"/>
      <protection/>
    </xf>
    <xf numFmtId="0" fontId="26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/>
      <protection/>
    </xf>
    <xf numFmtId="0" fontId="29" fillId="0" borderId="0" xfId="26" applyFont="1">
      <alignment/>
      <protection/>
    </xf>
    <xf numFmtId="3" fontId="3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15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3" fontId="3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3" fontId="32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0" xfId="29" applyFont="1" applyBorder="1" applyAlignment="1">
      <alignment horizontal="centerContinuous"/>
      <protection/>
    </xf>
    <xf numFmtId="0" fontId="8" fillId="0" borderId="0" xfId="29" applyFont="1">
      <alignment/>
      <protection/>
    </xf>
    <xf numFmtId="1" fontId="8" fillId="0" borderId="0" xfId="29" applyNumberFormat="1" applyFont="1">
      <alignment/>
      <protection/>
    </xf>
    <xf numFmtId="0" fontId="27" fillId="0" borderId="0" xfId="29">
      <alignment/>
      <protection/>
    </xf>
    <xf numFmtId="1" fontId="27" fillId="0" borderId="0" xfId="29" applyNumberFormat="1">
      <alignment/>
      <protection/>
    </xf>
    <xf numFmtId="179" fontId="8" fillId="0" borderId="0" xfId="29" applyNumberFormat="1" applyFont="1" applyProtection="1">
      <alignment/>
      <protection/>
    </xf>
    <xf numFmtId="0" fontId="3" fillId="0" borderId="0" xfId="29" applyFont="1" applyBorder="1">
      <alignment/>
      <protection/>
    </xf>
    <xf numFmtId="0" fontId="39" fillId="0" borderId="0" xfId="29" applyFont="1" applyBorder="1">
      <alignment/>
      <protection/>
    </xf>
    <xf numFmtId="0" fontId="39" fillId="0" borderId="0" xfId="29" applyFont="1" applyBorder="1" applyAlignment="1" applyProtection="1">
      <alignment horizontal="right"/>
      <protection/>
    </xf>
    <xf numFmtId="0" fontId="39" fillId="0" borderId="0" xfId="29" applyFont="1" applyBorder="1" applyAlignment="1" applyProtection="1">
      <alignment horizontal="centerContinuous"/>
      <protection/>
    </xf>
    <xf numFmtId="0" fontId="8" fillId="0" borderId="2" xfId="29" applyFont="1" applyFill="1" applyBorder="1">
      <alignment/>
      <protection/>
    </xf>
    <xf numFmtId="0" fontId="8" fillId="0" borderId="3" xfId="29" applyFont="1" applyFill="1" applyBorder="1">
      <alignment/>
      <protection/>
    </xf>
    <xf numFmtId="181" fontId="3" fillId="0" borderId="0" xfId="29" applyNumberFormat="1" applyFont="1" applyFill="1" applyBorder="1" applyProtection="1">
      <alignment/>
      <protection/>
    </xf>
    <xf numFmtId="0" fontId="3" fillId="0" borderId="2" xfId="29" applyFont="1" applyFill="1" applyBorder="1">
      <alignment/>
      <protection/>
    </xf>
    <xf numFmtId="0" fontId="27" fillId="0" borderId="0" xfId="29" applyFill="1">
      <alignment/>
      <protection/>
    </xf>
    <xf numFmtId="0" fontId="8" fillId="0" borderId="0" xfId="29" applyFont="1" applyFill="1" applyBorder="1">
      <alignment/>
      <protection/>
    </xf>
    <xf numFmtId="0" fontId="3" fillId="0" borderId="0" xfId="29" applyFont="1" applyFill="1" applyBorder="1">
      <alignment/>
      <protection/>
    </xf>
    <xf numFmtId="0" fontId="8" fillId="0" borderId="1" xfId="29" applyFont="1" applyFill="1" applyBorder="1">
      <alignment/>
      <protection/>
    </xf>
    <xf numFmtId="0" fontId="27" fillId="2" borderId="0" xfId="29" applyFill="1">
      <alignment/>
      <protection/>
    </xf>
    <xf numFmtId="0" fontId="27" fillId="0" borderId="0" xfId="29" applyBorder="1">
      <alignment/>
      <protection/>
    </xf>
    <xf numFmtId="179" fontId="8" fillId="0" borderId="0" xfId="29" applyNumberFormat="1" applyFont="1" applyFill="1" applyProtection="1">
      <alignment/>
      <protection/>
    </xf>
    <xf numFmtId="1" fontId="8" fillId="0" borderId="0" xfId="29" applyNumberFormat="1" applyFont="1" applyFill="1" applyAlignment="1" applyProtection="1">
      <alignment horizontal="right"/>
      <protection/>
    </xf>
    <xf numFmtId="1" fontId="27" fillId="0" borderId="0" xfId="29" applyNumberFormat="1" applyFill="1">
      <alignment/>
      <protection/>
    </xf>
    <xf numFmtId="0" fontId="8" fillId="0" borderId="0" xfId="29" applyFont="1" applyFill="1" applyAlignment="1" applyProtection="1">
      <alignment vertical="top"/>
      <protection locked="0"/>
    </xf>
    <xf numFmtId="37" fontId="8" fillId="0" borderId="0" xfId="29" applyNumberFormat="1" applyFont="1" applyFill="1">
      <alignment/>
      <protection/>
    </xf>
    <xf numFmtId="0" fontId="3" fillId="2" borderId="0" xfId="29" applyFont="1" applyFill="1" applyBorder="1">
      <alignment/>
      <protection/>
    </xf>
    <xf numFmtId="179" fontId="8" fillId="0" borderId="0" xfId="29" applyNumberFormat="1" applyFont="1" applyBorder="1" applyProtection="1">
      <alignment/>
      <protection/>
    </xf>
    <xf numFmtId="0" fontId="27" fillId="2" borderId="0" xfId="29" applyFill="1" applyBorder="1">
      <alignment/>
      <protection/>
    </xf>
    <xf numFmtId="1" fontId="27" fillId="0" borderId="0" xfId="29" applyNumberFormat="1" applyBorder="1">
      <alignment/>
      <protection/>
    </xf>
    <xf numFmtId="1" fontId="3" fillId="0" borderId="0" xfId="29" applyNumberFormat="1" applyFont="1" applyFill="1" applyBorder="1" applyProtection="1">
      <alignment/>
      <protection/>
    </xf>
    <xf numFmtId="0" fontId="27" fillId="0" borderId="0" xfId="29" applyFill="1" applyBorder="1">
      <alignment/>
      <protection/>
    </xf>
    <xf numFmtId="176" fontId="8" fillId="0" borderId="0" xfId="29" applyNumberFormat="1" applyFont="1" applyFill="1" applyBorder="1" applyAlignment="1" applyProtection="1">
      <alignment horizontal="right"/>
      <protection/>
    </xf>
    <xf numFmtId="181" fontId="8" fillId="0" borderId="0" xfId="29" applyNumberFormat="1" applyFont="1" applyFill="1" applyBorder="1" applyProtection="1">
      <alignment/>
      <protection/>
    </xf>
    <xf numFmtId="182" fontId="27" fillId="0" borderId="0" xfId="29" applyNumberFormat="1" applyProtection="1">
      <alignment/>
      <protection/>
    </xf>
    <xf numFmtId="179" fontId="27" fillId="0" borderId="0" xfId="29" applyNumberFormat="1" applyProtection="1">
      <alignment/>
      <protection/>
    </xf>
    <xf numFmtId="179" fontId="40" fillId="0" borderId="0" xfId="29" applyNumberFormat="1" applyFont="1" applyProtection="1">
      <alignment/>
      <protection/>
    </xf>
    <xf numFmtId="0" fontId="40" fillId="0" borderId="0" xfId="29" applyFont="1">
      <alignment/>
      <protection/>
    </xf>
    <xf numFmtId="183" fontId="40" fillId="0" borderId="0" xfId="29" applyNumberFormat="1" applyFont="1" applyProtection="1">
      <alignment/>
      <protection/>
    </xf>
    <xf numFmtId="178" fontId="8" fillId="0" borderId="0" xfId="19" applyNumberFormat="1" applyFont="1" applyFill="1" applyAlignment="1" applyProtection="1">
      <alignment horizontal="right"/>
      <protection/>
    </xf>
    <xf numFmtId="183" fontId="27" fillId="0" borderId="0" xfId="29" applyNumberFormat="1" applyProtection="1">
      <alignment/>
      <protection/>
    </xf>
    <xf numFmtId="178" fontId="8" fillId="0" borderId="0" xfId="19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4" fillId="0" borderId="0" xfId="35" applyFont="1">
      <alignment/>
      <protection/>
    </xf>
    <xf numFmtId="0" fontId="0" fillId="0" borderId="0" xfId="35">
      <alignment/>
      <protection/>
    </xf>
    <xf numFmtId="0" fontId="5" fillId="0" borderId="0" xfId="35" applyFont="1">
      <alignment/>
      <protection/>
    </xf>
    <xf numFmtId="0" fontId="33" fillId="0" borderId="0" xfId="35" applyFont="1">
      <alignment/>
      <protection/>
    </xf>
    <xf numFmtId="0" fontId="23" fillId="0" borderId="0" xfId="35" applyFont="1" applyBorder="1">
      <alignment/>
      <protection/>
    </xf>
    <xf numFmtId="0" fontId="26" fillId="0" borderId="0" xfId="35" applyFont="1" applyBorder="1" applyAlignment="1">
      <alignment horizontal="right"/>
      <protection/>
    </xf>
    <xf numFmtId="0" fontId="23" fillId="0" borderId="0" xfId="35" applyFont="1" applyBorder="1" applyAlignment="1">
      <alignment horizontal="right"/>
      <protection/>
    </xf>
    <xf numFmtId="0" fontId="33" fillId="0" borderId="1" xfId="35" applyFont="1" applyBorder="1">
      <alignment/>
      <protection/>
    </xf>
    <xf numFmtId="0" fontId="26" fillId="0" borderId="0" xfId="35" applyFont="1" applyBorder="1">
      <alignment/>
      <protection/>
    </xf>
    <xf numFmtId="185" fontId="26" fillId="0" borderId="0" xfId="27" applyFont="1" applyBorder="1">
      <alignment/>
      <protection/>
    </xf>
    <xf numFmtId="185" fontId="46" fillId="0" borderId="0" xfId="27" applyFont="1" applyBorder="1">
      <alignment/>
      <protection/>
    </xf>
    <xf numFmtId="3" fontId="26" fillId="0" borderId="0" xfId="27" applyNumberFormat="1" applyFont="1" applyBorder="1">
      <alignment/>
      <protection/>
    </xf>
    <xf numFmtId="3" fontId="23" fillId="0" borderId="0" xfId="27" applyNumberFormat="1" applyFont="1" applyBorder="1">
      <alignment/>
      <protection/>
    </xf>
    <xf numFmtId="185" fontId="23" fillId="0" borderId="0" xfId="27" applyFont="1">
      <alignment/>
      <protection/>
    </xf>
    <xf numFmtId="185" fontId="33" fillId="0" borderId="0" xfId="27" applyFont="1">
      <alignment/>
      <protection/>
    </xf>
    <xf numFmtId="3" fontId="23" fillId="0" borderId="0" xfId="27" applyNumberFormat="1" applyFont="1">
      <alignment/>
      <protection/>
    </xf>
    <xf numFmtId="3" fontId="23" fillId="0" borderId="0" xfId="27" applyNumberFormat="1" applyFont="1" applyAlignment="1" quotePrefix="1">
      <alignment horizontal="right"/>
      <protection/>
    </xf>
    <xf numFmtId="177" fontId="26" fillId="0" borderId="0" xfId="17" applyNumberFormat="1" applyFont="1" applyAlignment="1">
      <alignment horizontal="right"/>
    </xf>
    <xf numFmtId="185" fontId="26" fillId="0" borderId="0" xfId="27" applyFont="1">
      <alignment/>
      <protection/>
    </xf>
    <xf numFmtId="185" fontId="46" fillId="0" borderId="0" xfId="27" applyFont="1">
      <alignment/>
      <protection/>
    </xf>
    <xf numFmtId="3" fontId="26" fillId="0" borderId="0" xfId="27" applyNumberFormat="1" applyFont="1">
      <alignment/>
      <protection/>
    </xf>
    <xf numFmtId="3" fontId="5" fillId="0" borderId="0" xfId="35" applyNumberFormat="1" applyFont="1" applyBorder="1">
      <alignment/>
      <protection/>
    </xf>
    <xf numFmtId="3" fontId="26" fillId="0" borderId="0" xfId="27" applyNumberFormat="1" applyFont="1" applyAlignment="1" quotePrefix="1">
      <alignment horizontal="right"/>
      <protection/>
    </xf>
    <xf numFmtId="185" fontId="48" fillId="0" borderId="0" xfId="27" applyFont="1">
      <alignment/>
      <protection/>
    </xf>
    <xf numFmtId="37" fontId="5" fillId="0" borderId="0" xfId="35" applyNumberFormat="1" applyFont="1" applyBorder="1" applyAlignment="1">
      <alignment horizontal="right"/>
      <protection/>
    </xf>
    <xf numFmtId="0" fontId="0" fillId="0" borderId="0" xfId="35" applyBorder="1">
      <alignment/>
      <protection/>
    </xf>
    <xf numFmtId="185" fontId="26" fillId="0" borderId="1" xfId="27" applyFont="1" applyBorder="1">
      <alignment/>
      <protection/>
    </xf>
    <xf numFmtId="0" fontId="19" fillId="0" borderId="0" xfId="28" applyFont="1">
      <alignment/>
      <protection/>
    </xf>
    <xf numFmtId="0" fontId="41" fillId="0" borderId="0" xfId="28" applyFont="1">
      <alignment/>
      <protection/>
    </xf>
    <xf numFmtId="0" fontId="3" fillId="0" borderId="0" xfId="28" applyFont="1">
      <alignment/>
      <protection/>
    </xf>
    <xf numFmtId="0" fontId="30" fillId="0" borderId="0" xfId="28" applyFont="1">
      <alignment/>
      <protection/>
    </xf>
    <xf numFmtId="186" fontId="3" fillId="0" borderId="0" xfId="18" applyNumberFormat="1" applyFont="1" applyAlignment="1">
      <alignment/>
    </xf>
    <xf numFmtId="0" fontId="34" fillId="0" borderId="0" xfId="28" applyFont="1">
      <alignment/>
      <protection/>
    </xf>
    <xf numFmtId="0" fontId="8" fillId="0" borderId="0" xfId="28" applyFont="1">
      <alignment/>
      <protection/>
    </xf>
    <xf numFmtId="0" fontId="20" fillId="0" borderId="0" xfId="0" applyFont="1" applyAlignment="1">
      <alignment/>
    </xf>
    <xf numFmtId="0" fontId="2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justify" wrapText="1"/>
    </xf>
    <xf numFmtId="0" fontId="20" fillId="0" borderId="0" xfId="35" applyFont="1">
      <alignment/>
      <protection/>
    </xf>
    <xf numFmtId="0" fontId="19" fillId="0" borderId="0" xfId="25" applyFont="1" applyBorder="1" quotePrefix="1">
      <alignment/>
      <protection/>
    </xf>
    <xf numFmtId="0" fontId="21" fillId="0" borderId="0" xfId="25" applyFont="1" applyBorder="1" quotePrefix="1">
      <alignment/>
      <protection/>
    </xf>
    <xf numFmtId="0" fontId="8" fillId="0" borderId="1" xfId="0" applyFont="1" applyBorder="1" applyAlignment="1">
      <alignment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3" fontId="23" fillId="0" borderId="1" xfId="27" applyNumberFormat="1" applyFont="1" applyBorder="1">
      <alignment/>
      <protection/>
    </xf>
    <xf numFmtId="0" fontId="23" fillId="0" borderId="0" xfId="28" applyFont="1">
      <alignment/>
      <protection/>
    </xf>
    <xf numFmtId="0" fontId="23" fillId="0" borderId="0" xfId="28" applyFont="1" applyBorder="1">
      <alignment/>
      <protection/>
    </xf>
    <xf numFmtId="0" fontId="26" fillId="0" borderId="0" xfId="28" applyFont="1" applyBorder="1">
      <alignment/>
      <protection/>
    </xf>
    <xf numFmtId="0" fontId="23" fillId="0" borderId="0" xfId="28" applyFont="1" applyAlignment="1">
      <alignment horizontal="right"/>
      <protection/>
    </xf>
    <xf numFmtId="0" fontId="26" fillId="0" borderId="1" xfId="28" applyFont="1" applyBorder="1">
      <alignment/>
      <protection/>
    </xf>
    <xf numFmtId="0" fontId="23" fillId="0" borderId="1" xfId="28" applyFont="1" applyBorder="1">
      <alignment/>
      <protection/>
    </xf>
    <xf numFmtId="0" fontId="52" fillId="0" borderId="1" xfId="28" applyFont="1" applyBorder="1" applyAlignment="1">
      <alignment horizontal="right"/>
      <protection/>
    </xf>
    <xf numFmtId="0" fontId="52" fillId="0" borderId="1" xfId="28" applyFont="1" applyBorder="1" applyAlignment="1">
      <alignment horizontal="center"/>
      <protection/>
    </xf>
    <xf numFmtId="0" fontId="23" fillId="0" borderId="0" xfId="28" applyFont="1" applyBorder="1" applyAlignment="1">
      <alignment horizontal="center"/>
      <protection/>
    </xf>
    <xf numFmtId="0" fontId="26" fillId="0" borderId="0" xfId="28" applyFont="1">
      <alignment/>
      <protection/>
    </xf>
    <xf numFmtId="186" fontId="23" fillId="0" borderId="0" xfId="18" applyNumberFormat="1" applyFont="1" applyAlignment="1">
      <alignment/>
    </xf>
    <xf numFmtId="0" fontId="55" fillId="0" borderId="0" xfId="28" applyFont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14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right"/>
    </xf>
    <xf numFmtId="14" fontId="26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4" fontId="23" fillId="0" borderId="0" xfId="15" applyNumberFormat="1" applyFont="1" applyAlignment="1" quotePrefix="1">
      <alignment horizontal="right"/>
    </xf>
    <xf numFmtId="0" fontId="56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justify" wrapText="1"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177" fontId="23" fillId="0" borderId="0" xfId="17" applyNumberFormat="1" applyFont="1" applyAlignment="1">
      <alignment horizontal="right"/>
    </xf>
    <xf numFmtId="0" fontId="58" fillId="0" borderId="0" xfId="0" applyFont="1" applyAlignment="1">
      <alignment/>
    </xf>
    <xf numFmtId="0" fontId="3" fillId="0" borderId="0" xfId="28" applyFont="1" applyBorder="1" applyAlignment="1">
      <alignment horizontal="center"/>
      <protection/>
    </xf>
    <xf numFmtId="0" fontId="15" fillId="0" borderId="0" xfId="28" applyFont="1">
      <alignment/>
      <protection/>
    </xf>
    <xf numFmtId="0" fontId="30" fillId="0" borderId="0" xfId="28" applyFont="1" applyBorder="1">
      <alignment/>
      <protection/>
    </xf>
    <xf numFmtId="0" fontId="30" fillId="0" borderId="0" xfId="28" applyFont="1" applyBorder="1" applyAlignment="1">
      <alignment horizontal="right"/>
      <protection/>
    </xf>
    <xf numFmtId="0" fontId="15" fillId="0" borderId="0" xfId="34" applyFont="1" applyFill="1" applyAlignment="1" applyProtection="1">
      <alignment horizontal="centerContinuous"/>
      <protection/>
    </xf>
    <xf numFmtId="0" fontId="3" fillId="0" borderId="0" xfId="29" applyFont="1" applyFill="1" applyBorder="1" applyAlignment="1">
      <alignment horizontal="centerContinuous"/>
      <protection/>
    </xf>
    <xf numFmtId="0" fontId="8" fillId="0" borderId="0" xfId="29" applyFont="1" applyFill="1" applyAlignment="1">
      <alignment horizontal="centerContinuous"/>
      <protection/>
    </xf>
    <xf numFmtId="0" fontId="3" fillId="0" borderId="0" xfId="29" applyFont="1" applyFill="1" applyAlignment="1">
      <alignment horizontal="centerContinuous"/>
      <protection/>
    </xf>
    <xf numFmtId="0" fontId="3" fillId="0" borderId="0" xfId="29" applyFont="1" applyFill="1">
      <alignment/>
      <protection/>
    </xf>
    <xf numFmtId="0" fontId="39" fillId="0" borderId="0" xfId="29" applyFont="1" applyFill="1" applyAlignment="1">
      <alignment/>
      <protection/>
    </xf>
    <xf numFmtId="0" fontId="8" fillId="0" borderId="0" xfId="29" applyFont="1" applyFill="1">
      <alignment/>
      <protection/>
    </xf>
    <xf numFmtId="0" fontId="30" fillId="0" borderId="0" xfId="34" applyFont="1" applyFill="1" applyAlignment="1" applyProtection="1">
      <alignment horizontal="left"/>
      <protection/>
    </xf>
    <xf numFmtId="0" fontId="8" fillId="0" borderId="0" xfId="34" applyFont="1" applyFill="1" applyAlignment="1" applyProtection="1">
      <alignment horizontal="left"/>
      <protection/>
    </xf>
    <xf numFmtId="0" fontId="8" fillId="0" borderId="0" xfId="29" applyFont="1" applyFill="1" applyAlignment="1" applyProtection="1">
      <alignment horizontal="left"/>
      <protection/>
    </xf>
    <xf numFmtId="0" fontId="3" fillId="0" borderId="2" xfId="29" applyFont="1" applyFill="1" applyBorder="1" applyAlignment="1">
      <alignment horizontal="centerContinuous"/>
      <protection/>
    </xf>
    <xf numFmtId="176" fontId="3" fillId="0" borderId="0" xfId="29" applyNumberFormat="1" applyFont="1" applyFill="1" applyBorder="1" applyAlignment="1" applyProtection="1">
      <alignment horizontal="right"/>
      <protection/>
    </xf>
    <xf numFmtId="182" fontId="8" fillId="0" borderId="0" xfId="29" applyNumberFormat="1" applyFont="1" applyFill="1" applyBorder="1" applyProtection="1">
      <alignment/>
      <protection/>
    </xf>
    <xf numFmtId="183" fontId="8" fillId="0" borderId="0" xfId="29" applyNumberFormat="1" applyFont="1" applyFill="1" applyBorder="1" applyProtection="1">
      <alignment/>
      <protection/>
    </xf>
    <xf numFmtId="0" fontId="8" fillId="0" borderId="0" xfId="34" applyFont="1" applyFill="1" applyBorder="1">
      <alignment/>
      <protection/>
    </xf>
    <xf numFmtId="182" fontId="3" fillId="0" borderId="0" xfId="29" applyNumberFormat="1" applyFont="1" applyFill="1" applyBorder="1" applyProtection="1">
      <alignment/>
      <protection/>
    </xf>
    <xf numFmtId="179" fontId="8" fillId="0" borderId="0" xfId="29" applyNumberFormat="1" applyFont="1" applyFill="1" applyBorder="1" applyProtection="1">
      <alignment/>
      <protection/>
    </xf>
    <xf numFmtId="1" fontId="8" fillId="0" borderId="0" xfId="29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8" fillId="0" borderId="0" xfId="19" applyNumberFormat="1" applyFont="1" applyBorder="1" applyAlignment="1" applyProtection="1">
      <alignment horizontal="right"/>
      <protection/>
    </xf>
    <xf numFmtId="1" fontId="8" fillId="0" borderId="0" xfId="29" applyNumberFormat="1" applyFont="1" applyBorder="1" applyAlignment="1" applyProtection="1">
      <alignment horizontal="right"/>
      <protection/>
    </xf>
    <xf numFmtId="180" fontId="39" fillId="0" borderId="0" xfId="29" applyNumberFormat="1" applyFont="1" applyBorder="1" applyAlignment="1" applyProtection="1" quotePrefix="1">
      <alignment horizontal="right"/>
      <protection/>
    </xf>
    <xf numFmtId="0" fontId="8" fillId="0" borderId="0" xfId="34" applyFont="1" applyBorder="1" applyAlignment="1">
      <alignment horizontal="right"/>
      <protection/>
    </xf>
    <xf numFmtId="176" fontId="3" fillId="0" borderId="0" xfId="29" applyNumberFormat="1" applyFont="1" applyBorder="1" applyAlignment="1" applyProtection="1">
      <alignment horizontal="right"/>
      <protection/>
    </xf>
    <xf numFmtId="176" fontId="32" fillId="0" borderId="0" xfId="0" applyNumberFormat="1" applyFont="1" applyAlignment="1">
      <alignment/>
    </xf>
    <xf numFmtId="0" fontId="8" fillId="0" borderId="0" xfId="28" applyFont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3" xfId="0" applyFont="1" applyBorder="1" applyAlignment="1">
      <alignment/>
    </xf>
    <xf numFmtId="176" fontId="26" fillId="0" borderId="3" xfId="0" applyNumberFormat="1" applyFont="1" applyFill="1" applyBorder="1" applyAlignment="1" applyProtection="1">
      <alignment horizontal="left"/>
      <protection/>
    </xf>
    <xf numFmtId="0" fontId="23" fillId="0" borderId="1" xfId="0" applyFont="1" applyFill="1" applyBorder="1" applyAlignment="1">
      <alignment/>
    </xf>
    <xf numFmtId="0" fontId="23" fillId="0" borderId="1" xfId="0" applyFont="1" applyBorder="1" applyAlignment="1">
      <alignment horizontal="center"/>
    </xf>
    <xf numFmtId="0" fontId="26" fillId="0" borderId="7" xfId="29" applyFont="1" applyFill="1" applyBorder="1">
      <alignment/>
      <protection/>
    </xf>
    <xf numFmtId="0" fontId="26" fillId="0" borderId="8" xfId="29" applyFont="1" applyFill="1" applyBorder="1">
      <alignment/>
      <protection/>
    </xf>
    <xf numFmtId="0" fontId="23" fillId="0" borderId="0" xfId="29" applyFont="1" applyFill="1" applyBorder="1">
      <alignment/>
      <protection/>
    </xf>
    <xf numFmtId="0" fontId="23" fillId="0" borderId="8" xfId="29" applyFont="1" applyFill="1" applyBorder="1">
      <alignment/>
      <protection/>
    </xf>
    <xf numFmtId="180" fontId="26" fillId="0" borderId="8" xfId="29" applyNumberFormat="1" applyFont="1" applyFill="1" applyBorder="1" applyAlignment="1" applyProtection="1" quotePrefix="1">
      <alignment horizontal="right"/>
      <protection/>
    </xf>
    <xf numFmtId="0" fontId="26" fillId="0" borderId="9" xfId="29" applyFont="1" applyFill="1" applyBorder="1">
      <alignment/>
      <protection/>
    </xf>
    <xf numFmtId="0" fontId="23" fillId="0" borderId="7" xfId="29" applyFont="1" applyFill="1" applyBorder="1">
      <alignment/>
      <protection/>
    </xf>
    <xf numFmtId="0" fontId="26" fillId="0" borderId="0" xfId="29" applyFont="1" applyFill="1" applyBorder="1">
      <alignment/>
      <protection/>
    </xf>
    <xf numFmtId="0" fontId="23" fillId="0" borderId="3" xfId="29" applyFont="1" applyFill="1" applyBorder="1">
      <alignment/>
      <protection/>
    </xf>
    <xf numFmtId="0" fontId="26" fillId="0" borderId="10" xfId="30" applyFont="1" applyFill="1" applyBorder="1">
      <alignment/>
      <protection/>
    </xf>
    <xf numFmtId="178" fontId="26" fillId="0" borderId="1" xfId="19" applyNumberFormat="1" applyFont="1" applyFill="1" applyBorder="1" applyAlignment="1" applyProtection="1">
      <alignment horizontal="left"/>
      <protection/>
    </xf>
    <xf numFmtId="0" fontId="26" fillId="0" borderId="10" xfId="29" applyFont="1" applyFill="1" applyBorder="1">
      <alignment/>
      <protection/>
    </xf>
    <xf numFmtId="0" fontId="26" fillId="0" borderId="1" xfId="29" applyFont="1" applyFill="1" applyBorder="1" applyAlignment="1" applyProtection="1">
      <alignment horizontal="right"/>
      <protection/>
    </xf>
    <xf numFmtId="0" fontId="26" fillId="0" borderId="1" xfId="29" applyFont="1" applyFill="1" applyBorder="1">
      <alignment/>
      <protection/>
    </xf>
    <xf numFmtId="0" fontId="26" fillId="0" borderId="5" xfId="29" applyFont="1" applyFill="1" applyBorder="1">
      <alignment/>
      <protection/>
    </xf>
    <xf numFmtId="0" fontId="23" fillId="0" borderId="5" xfId="29" applyFont="1" applyFill="1" applyBorder="1" applyAlignment="1">
      <alignment horizontal="centerContinuous"/>
      <protection/>
    </xf>
    <xf numFmtId="0" fontId="26" fillId="0" borderId="2" xfId="30" applyFont="1" applyFill="1" applyBorder="1">
      <alignment/>
      <protection/>
    </xf>
    <xf numFmtId="176" fontId="26" fillId="0" borderId="0" xfId="29" applyNumberFormat="1" applyFont="1" applyFill="1" applyAlignment="1" applyProtection="1">
      <alignment horizontal="left"/>
      <protection/>
    </xf>
    <xf numFmtId="0" fontId="23" fillId="0" borderId="2" xfId="29" applyFont="1" applyFill="1" applyBorder="1">
      <alignment/>
      <protection/>
    </xf>
    <xf numFmtId="176" fontId="23" fillId="0" borderId="0" xfId="29" applyNumberFormat="1" applyFont="1" applyFill="1" applyAlignment="1" applyProtection="1">
      <alignment horizontal="right"/>
      <protection/>
    </xf>
    <xf numFmtId="176" fontId="23" fillId="0" borderId="0" xfId="30" applyNumberFormat="1" applyFont="1" applyFill="1" applyBorder="1" applyAlignment="1">
      <alignment horizontal="right"/>
      <protection/>
    </xf>
    <xf numFmtId="176" fontId="23" fillId="0" borderId="0" xfId="29" applyNumberFormat="1" applyFont="1" applyFill="1" applyBorder="1" applyAlignment="1" applyProtection="1">
      <alignment horizontal="right"/>
      <protection/>
    </xf>
    <xf numFmtId="0" fontId="23" fillId="0" borderId="1" xfId="29" applyFont="1" applyFill="1" applyBorder="1">
      <alignment/>
      <protection/>
    </xf>
    <xf numFmtId="0" fontId="23" fillId="0" borderId="5" xfId="29" applyFont="1" applyFill="1" applyBorder="1">
      <alignment/>
      <protection/>
    </xf>
    <xf numFmtId="176" fontId="26" fillId="0" borderId="10" xfId="29" applyNumberFormat="1" applyFont="1" applyFill="1" applyBorder="1" applyAlignment="1" applyProtection="1">
      <alignment horizontal="left"/>
      <protection/>
    </xf>
    <xf numFmtId="0" fontId="23" fillId="0" borderId="11" xfId="29" applyFont="1" applyFill="1" applyBorder="1">
      <alignment/>
      <protection/>
    </xf>
    <xf numFmtId="0" fontId="26" fillId="0" borderId="3" xfId="29" applyFont="1" applyFill="1" applyBorder="1">
      <alignment/>
      <protection/>
    </xf>
    <xf numFmtId="176" fontId="23" fillId="0" borderId="1" xfId="30" applyNumberFormat="1" applyFont="1" applyFill="1" applyBorder="1" applyAlignment="1">
      <alignment horizontal="right"/>
      <protection/>
    </xf>
    <xf numFmtId="0" fontId="23" fillId="0" borderId="0" xfId="19" applyNumberFormat="1" applyFont="1" applyFill="1" applyAlignment="1">
      <alignment horizontal="center"/>
    </xf>
    <xf numFmtId="182" fontId="23" fillId="0" borderId="1" xfId="29" applyNumberFormat="1" applyFont="1" applyFill="1" applyBorder="1" applyAlignment="1" applyProtection="1">
      <alignment horizontal="center"/>
      <protection/>
    </xf>
    <xf numFmtId="0" fontId="23" fillId="0" borderId="1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35" applyFont="1" applyAlignment="1">
      <alignment horizontal="right"/>
      <protection/>
    </xf>
    <xf numFmtId="0" fontId="7" fillId="0" borderId="0" xfId="35" applyFont="1">
      <alignment/>
      <protection/>
    </xf>
    <xf numFmtId="0" fontId="49" fillId="0" borderId="0" xfId="35" applyFont="1">
      <alignment/>
      <protection/>
    </xf>
    <xf numFmtId="176" fontId="32" fillId="0" borderId="0" xfId="0" applyNumberFormat="1" applyFont="1" applyFill="1" applyBorder="1" applyAlignment="1" applyProtection="1">
      <alignment horizontal="left"/>
      <protection/>
    </xf>
    <xf numFmtId="187" fontId="3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3" fillId="0" borderId="3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3" fillId="0" borderId="0" xfId="15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6" fillId="0" borderId="12" xfId="0" applyFont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3" fillId="0" borderId="10" xfId="29" applyFont="1" applyFill="1" applyBorder="1">
      <alignment/>
      <protection/>
    </xf>
    <xf numFmtId="176" fontId="23" fillId="0" borderId="1" xfId="29" applyNumberFormat="1" applyFont="1" applyFill="1" applyBorder="1" applyAlignment="1" applyProtection="1">
      <alignment horizontal="right"/>
      <protection/>
    </xf>
    <xf numFmtId="0" fontId="26" fillId="0" borderId="11" xfId="0" applyFont="1" applyBorder="1" applyAlignment="1">
      <alignment vertical="distributed"/>
    </xf>
    <xf numFmtId="0" fontId="3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29" applyFont="1" applyFill="1" applyBorder="1" applyAlignment="1">
      <alignment wrapText="1"/>
      <protection/>
    </xf>
    <xf numFmtId="0" fontId="63" fillId="0" borderId="0" xfId="0" applyFont="1" applyAlignment="1">
      <alignment/>
    </xf>
    <xf numFmtId="0" fontId="65" fillId="0" borderId="0" xfId="26" applyFont="1">
      <alignment/>
      <protection/>
    </xf>
    <xf numFmtId="0" fontId="8" fillId="0" borderId="0" xfId="26" applyFont="1">
      <alignment/>
      <protection/>
    </xf>
    <xf numFmtId="9" fontId="8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74" fontId="3" fillId="0" borderId="1" xfId="0" applyNumberFormat="1" applyFont="1" applyFill="1" applyBorder="1" applyAlignment="1" quotePrefix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4" fontId="3" fillId="0" borderId="0" xfId="15" applyNumberFormat="1" applyFont="1" applyFill="1" applyAlignment="1" quotePrefix="1">
      <alignment horizontal="right"/>
    </xf>
    <xf numFmtId="0" fontId="32" fillId="0" borderId="0" xfId="0" applyFont="1" applyFill="1" applyAlignment="1">
      <alignment/>
    </xf>
    <xf numFmtId="176" fontId="32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9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3" fillId="0" borderId="0" xfId="0" applyNumberFormat="1" applyFont="1" applyFill="1" applyAlignment="1" quotePrefix="1">
      <alignment horizontal="right"/>
    </xf>
    <xf numFmtId="3" fontId="3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77" fontId="3" fillId="0" borderId="0" xfId="15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177" fontId="3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177" fontId="3" fillId="0" borderId="0" xfId="15" applyNumberFormat="1" applyFont="1" applyFill="1" applyAlignment="1">
      <alignment horizontal="right"/>
    </xf>
    <xf numFmtId="173" fontId="3" fillId="0" borderId="0" xfId="15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distributed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3" fillId="0" borderId="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3" fillId="0" borderId="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vertical="distributed"/>
    </xf>
    <xf numFmtId="0" fontId="23" fillId="0" borderId="3" xfId="0" applyFont="1" applyFill="1" applyBorder="1" applyAlignment="1">
      <alignment horizontal="center" vertical="top" wrapText="1"/>
    </xf>
    <xf numFmtId="173" fontId="23" fillId="0" borderId="0" xfId="15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top" wrapText="1"/>
    </xf>
    <xf numFmtId="173" fontId="23" fillId="0" borderId="1" xfId="15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188" fontId="32" fillId="0" borderId="0" xfId="0" applyNumberFormat="1" applyFont="1" applyFill="1" applyBorder="1" applyAlignment="1" quotePrefix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6" fontId="32" fillId="0" borderId="0" xfId="0" applyNumberFormat="1" applyFont="1" applyFill="1" applyBorder="1" applyAlignment="1">
      <alignment horizontal="right"/>
    </xf>
    <xf numFmtId="184" fontId="32" fillId="0" borderId="0" xfId="15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quotePrefix="1">
      <alignment horizontal="left"/>
    </xf>
    <xf numFmtId="176" fontId="3" fillId="0" borderId="0" xfId="0" applyNumberFormat="1" applyFont="1" applyFill="1" applyBorder="1" applyAlignment="1">
      <alignment horizontal="right"/>
    </xf>
    <xf numFmtId="184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left"/>
    </xf>
    <xf numFmtId="3" fontId="3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9" fontId="32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184" fontId="50" fillId="0" borderId="0" xfId="15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29" fillId="0" borderId="0" xfId="26" applyFont="1" applyFill="1">
      <alignment/>
      <protection/>
    </xf>
    <xf numFmtId="0" fontId="30" fillId="0" borderId="0" xfId="26" applyFont="1" applyFill="1">
      <alignment/>
      <protection/>
    </xf>
    <xf numFmtId="0" fontId="15" fillId="0" borderId="0" xfId="26" applyFont="1" applyFill="1">
      <alignment/>
      <protection/>
    </xf>
    <xf numFmtId="0" fontId="23" fillId="0" borderId="0" xfId="26" applyFont="1" applyFill="1" applyBorder="1">
      <alignment/>
      <protection/>
    </xf>
    <xf numFmtId="0" fontId="23" fillId="0" borderId="0" xfId="26" applyFont="1" applyFill="1">
      <alignment/>
      <protection/>
    </xf>
    <xf numFmtId="0" fontId="3" fillId="0" borderId="0" xfId="26" applyFont="1" applyFill="1">
      <alignment/>
      <protection/>
    </xf>
    <xf numFmtId="0" fontId="23" fillId="0" borderId="1" xfId="26" applyFont="1" applyFill="1" applyBorder="1">
      <alignment/>
      <protection/>
    </xf>
    <xf numFmtId="0" fontId="26" fillId="0" borderId="0" xfId="26" applyFont="1" applyFill="1">
      <alignment/>
      <protection/>
    </xf>
    <xf numFmtId="189" fontId="26" fillId="0" borderId="0" xfId="26" applyNumberFormat="1" applyFont="1" applyFill="1" applyAlignment="1">
      <alignment horizontal="right"/>
      <protection/>
    </xf>
    <xf numFmtId="0" fontId="26" fillId="0" borderId="0" xfId="26" applyFont="1" applyFill="1" applyAlignment="1">
      <alignment horizontal="left"/>
      <protection/>
    </xf>
    <xf numFmtId="189" fontId="23" fillId="0" borderId="0" xfId="26" applyNumberFormat="1" applyFont="1" applyFill="1" applyAlignment="1">
      <alignment horizontal="right"/>
      <protection/>
    </xf>
    <xf numFmtId="0" fontId="23" fillId="0" borderId="0" xfId="26" applyFont="1" applyFill="1" applyAlignment="1">
      <alignment horizontal="left"/>
      <protection/>
    </xf>
    <xf numFmtId="0" fontId="26" fillId="0" borderId="0" xfId="26" applyFont="1" applyFill="1" applyBorder="1">
      <alignment/>
      <protection/>
    </xf>
    <xf numFmtId="15" fontId="26" fillId="0" borderId="0" xfId="26" applyNumberFormat="1" applyFont="1" applyFill="1" applyBorder="1" applyAlignment="1">
      <alignment horizontal="right"/>
      <protection/>
    </xf>
    <xf numFmtId="0" fontId="52" fillId="0" borderId="0" xfId="26" applyFont="1" applyFill="1" applyBorder="1" applyAlignment="1">
      <alignment horizontal="right"/>
      <protection/>
    </xf>
    <xf numFmtId="0" fontId="26" fillId="0" borderId="0" xfId="26" applyFont="1" applyFill="1" applyAlignment="1">
      <alignment horizontal="right"/>
      <protection/>
    </xf>
    <xf numFmtId="0" fontId="54" fillId="0" borderId="0" xfId="26" applyFont="1" applyFill="1">
      <alignment/>
      <protection/>
    </xf>
    <xf numFmtId="0" fontId="53" fillId="0" borderId="0" xfId="26" applyFont="1" applyFill="1">
      <alignment/>
      <protection/>
    </xf>
    <xf numFmtId="189" fontId="54" fillId="0" borderId="0" xfId="26" applyNumberFormat="1" applyFont="1" applyFill="1" applyAlignment="1">
      <alignment horizontal="right"/>
      <protection/>
    </xf>
    <xf numFmtId="0" fontId="54" fillId="0" borderId="0" xfId="26" applyFont="1" applyFill="1" applyAlignment="1">
      <alignment horizontal="left"/>
      <protection/>
    </xf>
    <xf numFmtId="0" fontId="53" fillId="0" borderId="0" xfId="26" applyFont="1" applyFill="1" applyAlignment="1">
      <alignment horizontal="left"/>
      <protection/>
    </xf>
    <xf numFmtId="3" fontId="26" fillId="0" borderId="0" xfId="26" applyNumberFormat="1" applyFont="1" applyFill="1" applyAlignment="1">
      <alignment horizontal="right"/>
      <protection/>
    </xf>
    <xf numFmtId="3" fontId="23" fillId="0" borderId="0" xfId="26" applyNumberFormat="1" applyFont="1" applyFill="1" applyAlignment="1">
      <alignment horizontal="right"/>
      <protection/>
    </xf>
    <xf numFmtId="0" fontId="50" fillId="0" borderId="0" xfId="26" applyFont="1" applyFill="1">
      <alignment/>
      <protection/>
    </xf>
    <xf numFmtId="3" fontId="32" fillId="0" borderId="0" xfId="26" applyNumberFormat="1" applyFont="1" applyFill="1" applyAlignment="1">
      <alignment horizontal="right"/>
      <protection/>
    </xf>
    <xf numFmtId="0" fontId="32" fillId="0" borderId="0" xfId="26" applyFont="1" applyFill="1" applyAlignment="1">
      <alignment horizontal="left"/>
      <protection/>
    </xf>
    <xf numFmtId="0" fontId="8" fillId="0" borderId="0" xfId="26" applyFont="1" applyFill="1" applyAlignment="1">
      <alignment horizontal="right"/>
      <protection/>
    </xf>
    <xf numFmtId="176" fontId="32" fillId="0" borderId="0" xfId="0" applyNumberFormat="1" applyFont="1" applyFill="1" applyAlignment="1">
      <alignment/>
    </xf>
    <xf numFmtId="191" fontId="32" fillId="0" borderId="0" xfId="15" applyNumberFormat="1" applyFont="1" applyFill="1" applyAlignment="1">
      <alignment horizontal="right"/>
    </xf>
    <xf numFmtId="177" fontId="32" fillId="0" borderId="0" xfId="15" applyNumberFormat="1" applyFont="1" applyFill="1" applyAlignment="1">
      <alignment horizontal="right"/>
    </xf>
    <xf numFmtId="181" fontId="23" fillId="0" borderId="2" xfId="31" applyNumberFormat="1" applyFont="1" applyFill="1" applyBorder="1" applyAlignment="1">
      <alignment horizontal="right"/>
      <protection/>
    </xf>
    <xf numFmtId="181" fontId="23" fillId="0" borderId="10" xfId="31" applyNumberFormat="1" applyFont="1" applyFill="1" applyBorder="1" applyAlignment="1">
      <alignment horizontal="right"/>
      <protection/>
    </xf>
    <xf numFmtId="181" fontId="23" fillId="0" borderId="13" xfId="31" applyNumberFormat="1" applyFont="1" applyFill="1" applyBorder="1" applyAlignment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2" fontId="23" fillId="0" borderId="7" xfId="0" applyNumberFormat="1" applyFont="1" applyFill="1" applyBorder="1" applyAlignment="1">
      <alignment horizontal="right"/>
    </xf>
    <xf numFmtId="2" fontId="23" fillId="0" borderId="2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47" fillId="0" borderId="3" xfId="0" applyFont="1" applyFill="1" applyBorder="1" applyAlignment="1">
      <alignment/>
    </xf>
    <xf numFmtId="0" fontId="23" fillId="0" borderId="0" xfId="30" applyFont="1" applyFill="1" applyBorder="1">
      <alignment/>
      <protection/>
    </xf>
    <xf numFmtId="176" fontId="23" fillId="0" borderId="10" xfId="30" applyNumberFormat="1" applyFont="1" applyFill="1" applyBorder="1" applyAlignment="1">
      <alignment horizontal="right"/>
      <protection/>
    </xf>
    <xf numFmtId="176" fontId="55" fillId="0" borderId="3" xfId="0" applyNumberFormat="1" applyFont="1" applyFill="1" applyBorder="1" applyAlignment="1" applyProtection="1">
      <alignment horizontal="left"/>
      <protection/>
    </xf>
    <xf numFmtId="176" fontId="55" fillId="0" borderId="5" xfId="0" applyNumberFormat="1" applyFont="1" applyFill="1" applyBorder="1" applyAlignment="1" applyProtection="1">
      <alignment horizontal="left"/>
      <protection/>
    </xf>
    <xf numFmtId="0" fontId="23" fillId="0" borderId="1" xfId="30" applyFont="1" applyFill="1" applyBorder="1">
      <alignment/>
      <protection/>
    </xf>
    <xf numFmtId="0" fontId="23" fillId="0" borderId="7" xfId="0" applyFont="1" applyFill="1" applyBorder="1" applyAlignment="1">
      <alignment horizontal="center"/>
    </xf>
    <xf numFmtId="14" fontId="32" fillId="0" borderId="1" xfId="0" applyNumberFormat="1" applyFont="1" applyFill="1" applyBorder="1" applyAlignment="1" quotePrefix="1">
      <alignment horizontal="right"/>
    </xf>
    <xf numFmtId="14" fontId="26" fillId="0" borderId="1" xfId="0" applyNumberFormat="1" applyFont="1" applyBorder="1" applyAlignment="1" quotePrefix="1">
      <alignment horizontal="right"/>
    </xf>
    <xf numFmtId="14" fontId="23" fillId="0" borderId="1" xfId="0" applyNumberFormat="1" applyFont="1" applyBorder="1" applyAlignment="1" quotePrefix="1">
      <alignment horizontal="right"/>
    </xf>
    <xf numFmtId="1" fontId="3" fillId="0" borderId="0" xfId="15" applyNumberFormat="1" applyFont="1" applyFill="1" applyAlignment="1">
      <alignment horizontal="center"/>
    </xf>
    <xf numFmtId="15" fontId="26" fillId="0" borderId="0" xfId="35" applyNumberFormat="1" applyFont="1" applyBorder="1" applyAlignment="1">
      <alignment horizontal="right"/>
      <protection/>
    </xf>
    <xf numFmtId="15" fontId="23" fillId="0" borderId="0" xfId="35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0" fontId="66" fillId="0" borderId="3" xfId="0" applyFont="1" applyFill="1" applyBorder="1" applyAlignment="1">
      <alignment/>
    </xf>
    <xf numFmtId="0" fontId="19" fillId="0" borderId="0" xfId="35" applyFont="1" applyBorder="1">
      <alignment/>
      <protection/>
    </xf>
    <xf numFmtId="0" fontId="3" fillId="0" borderId="1" xfId="26" applyFont="1" applyFill="1" applyBorder="1">
      <alignment/>
      <protection/>
    </xf>
    <xf numFmtId="0" fontId="47" fillId="0" borderId="3" xfId="29" applyFont="1" applyFill="1" applyBorder="1">
      <alignment/>
      <protection/>
    </xf>
    <xf numFmtId="0" fontId="30" fillId="0" borderId="0" xfId="26" applyFont="1" applyFill="1" applyAlignment="1">
      <alignment/>
      <protection/>
    </xf>
    <xf numFmtId="0" fontId="15" fillId="0" borderId="0" xfId="26" applyFont="1" applyFill="1" applyAlignment="1">
      <alignment/>
      <protection/>
    </xf>
    <xf numFmtId="0" fontId="23" fillId="0" borderId="0" xfId="26" applyFont="1" applyFill="1" applyAlignment="1">
      <alignment/>
      <protection/>
    </xf>
    <xf numFmtId="176" fontId="3" fillId="0" borderId="0" xfId="0" applyNumberFormat="1" applyFont="1" applyFill="1" applyBorder="1" applyAlignment="1" quotePrefix="1">
      <alignment horizontal="right" wrapText="1"/>
    </xf>
    <xf numFmtId="191" fontId="3" fillId="0" borderId="0" xfId="15" applyNumberFormat="1" applyFont="1" applyFill="1" applyAlignment="1">
      <alignment horizontal="right"/>
    </xf>
    <xf numFmtId="188" fontId="3" fillId="0" borderId="0" xfId="0" applyNumberFormat="1" applyFont="1" applyFill="1" applyBorder="1" applyAlignment="1" quotePrefix="1">
      <alignment horizontal="left"/>
    </xf>
    <xf numFmtId="9" fontId="3" fillId="0" borderId="0" xfId="0" applyNumberFormat="1" applyFont="1" applyFill="1" applyBorder="1" applyAlignment="1" quotePrefix="1">
      <alignment horizontal="left"/>
    </xf>
    <xf numFmtId="184" fontId="51" fillId="0" borderId="0" xfId="15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2" fontId="26" fillId="0" borderId="0" xfId="26" applyNumberFormat="1" applyFont="1" applyFill="1" applyAlignment="1">
      <alignment horizontal="right"/>
      <protection/>
    </xf>
    <xf numFmtId="2" fontId="23" fillId="0" borderId="0" xfId="26" applyNumberFormat="1" applyFont="1" applyFill="1" applyAlignment="1">
      <alignment horizontal="right"/>
      <protection/>
    </xf>
    <xf numFmtId="0" fontId="3" fillId="0" borderId="0" xfId="0" applyFont="1" applyFill="1" applyAlignment="1" quotePrefix="1">
      <alignment horizontal="right"/>
    </xf>
    <xf numFmtId="0" fontId="35" fillId="0" borderId="0" xfId="0" applyFont="1" applyFill="1" applyAlignment="1">
      <alignment horizontal="right"/>
    </xf>
    <xf numFmtId="0" fontId="15" fillId="0" borderId="0" xfId="0" applyFont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14" fontId="23" fillId="0" borderId="3" xfId="0" applyNumberFormat="1" applyFont="1" applyBorder="1" applyAlignment="1">
      <alignment horizontal="right" vertical="top" wrapText="1"/>
    </xf>
    <xf numFmtId="14" fontId="23" fillId="0" borderId="5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 horizontal="center" vertical="top" wrapText="1"/>
    </xf>
    <xf numFmtId="189" fontId="53" fillId="0" borderId="0" xfId="26" applyNumberFormat="1" applyFont="1" applyFill="1" applyAlignment="1">
      <alignment horizontal="right"/>
      <protection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14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4" fontId="3" fillId="0" borderId="0" xfId="15" applyNumberFormat="1" applyFont="1" applyFill="1" applyAlignment="1">
      <alignment horizontal="right"/>
    </xf>
    <xf numFmtId="0" fontId="15" fillId="0" borderId="0" xfId="34" applyFont="1" applyFill="1" applyAlignment="1" applyProtection="1">
      <alignment horizontal="left"/>
      <protection/>
    </xf>
    <xf numFmtId="0" fontId="30" fillId="0" borderId="0" xfId="35" applyFont="1" applyBorder="1" applyAlignment="1">
      <alignment horizontal="center"/>
      <protection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26" fillId="0" borderId="11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left" vertical="distributed"/>
    </xf>
    <xf numFmtId="0" fontId="5" fillId="0" borderId="0" xfId="26" applyFont="1" applyFill="1">
      <alignment/>
      <protection/>
    </xf>
    <xf numFmtId="0" fontId="68" fillId="0" borderId="0" xfId="0" applyFont="1" applyAlignment="1">
      <alignment/>
    </xf>
    <xf numFmtId="0" fontId="26" fillId="0" borderId="15" xfId="0" applyFont="1" applyBorder="1" applyAlignment="1">
      <alignment horizontal="center" vertical="distributed"/>
    </xf>
    <xf numFmtId="0" fontId="26" fillId="0" borderId="7" xfId="0" applyFont="1" applyBorder="1" applyAlignment="1">
      <alignment horizontal="center" vertical="justify"/>
    </xf>
    <xf numFmtId="0" fontId="26" fillId="0" borderId="8" xfId="0" applyFont="1" applyBorder="1" applyAlignment="1">
      <alignment horizontal="center" vertical="distributed"/>
    </xf>
    <xf numFmtId="0" fontId="26" fillId="0" borderId="9" xfId="0" applyFont="1" applyBorder="1" applyAlignment="1">
      <alignment horizontal="center" vertical="distributed"/>
    </xf>
    <xf numFmtId="0" fontId="26" fillId="0" borderId="4" xfId="0" applyFont="1" applyBorder="1" applyAlignment="1">
      <alignment horizontal="center" vertical="distributed"/>
    </xf>
    <xf numFmtId="0" fontId="26" fillId="0" borderId="1" xfId="0" applyFont="1" applyBorder="1" applyAlignment="1">
      <alignment horizontal="center" vertical="justify"/>
    </xf>
    <xf numFmtId="0" fontId="26" fillId="0" borderId="1" xfId="0" applyFont="1" applyBorder="1" applyAlignment="1">
      <alignment horizontal="center" vertical="distributed"/>
    </xf>
    <xf numFmtId="0" fontId="26" fillId="0" borderId="5" xfId="0" applyFont="1" applyBorder="1" applyAlignment="1">
      <alignment horizontal="center" vertical="distributed"/>
    </xf>
    <xf numFmtId="176" fontId="26" fillId="0" borderId="0" xfId="0" applyNumberFormat="1" applyFont="1" applyFill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23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176" fontId="23" fillId="0" borderId="9" xfId="0" applyNumberFormat="1" applyFont="1" applyFill="1" applyBorder="1" applyAlignment="1" applyProtection="1">
      <alignment horizontal="left"/>
      <protection/>
    </xf>
    <xf numFmtId="176" fontId="23" fillId="0" borderId="3" xfId="0" applyNumberFormat="1" applyFont="1" applyFill="1" applyBorder="1" applyAlignment="1" applyProtection="1">
      <alignment horizontal="left"/>
      <protection/>
    </xf>
    <xf numFmtId="176" fontId="23" fillId="0" borderId="11" xfId="0" applyNumberFormat="1" applyFont="1" applyFill="1" applyBorder="1" applyAlignment="1" applyProtection="1">
      <alignment horizontal="left"/>
      <protection/>
    </xf>
    <xf numFmtId="176" fontId="23" fillId="0" borderId="0" xfId="0" applyNumberFormat="1" applyFont="1" applyFill="1" applyBorder="1" applyAlignment="1" applyProtection="1">
      <alignment horizontal="left"/>
      <protection/>
    </xf>
    <xf numFmtId="176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176" fontId="23" fillId="0" borderId="1" xfId="0" applyNumberFormat="1" applyFont="1" applyFill="1" applyBorder="1" applyAlignment="1" applyProtection="1">
      <alignment horizontal="left"/>
      <protection/>
    </xf>
    <xf numFmtId="0" fontId="23" fillId="0" borderId="0" xfId="28" applyFont="1" applyAlignment="1">
      <alignment horizontal="left"/>
      <protection/>
    </xf>
    <xf numFmtId="0" fontId="2" fillId="0" borderId="0" xfId="35" applyFont="1" applyBorder="1">
      <alignment/>
      <protection/>
    </xf>
    <xf numFmtId="0" fontId="32" fillId="0" borderId="0" xfId="35" applyFont="1" applyBorder="1">
      <alignment/>
      <protection/>
    </xf>
    <xf numFmtId="0" fontId="5" fillId="0" borderId="0" xfId="35" applyFont="1" applyBorder="1">
      <alignment/>
      <protection/>
    </xf>
    <xf numFmtId="0" fontId="67" fillId="0" borderId="0" xfId="0" applyFont="1" applyBorder="1" applyAlignment="1">
      <alignment/>
    </xf>
    <xf numFmtId="0" fontId="23" fillId="0" borderId="1" xfId="35" applyFont="1" applyBorder="1">
      <alignment/>
      <protection/>
    </xf>
    <xf numFmtId="0" fontId="26" fillId="0" borderId="1" xfId="35" applyFont="1" applyBorder="1" applyAlignment="1">
      <alignment horizontal="right" wrapText="1"/>
      <protection/>
    </xf>
    <xf numFmtId="0" fontId="23" fillId="0" borderId="1" xfId="35" applyFont="1" applyBorder="1" applyAlignment="1">
      <alignment horizontal="right" wrapText="1"/>
      <protection/>
    </xf>
    <xf numFmtId="4" fontId="32" fillId="0" borderId="0" xfId="0" applyNumberFormat="1" applyFont="1" applyFill="1" applyBorder="1" applyAlignment="1">
      <alignment horizontal="right"/>
    </xf>
    <xf numFmtId="3" fontId="32" fillId="0" borderId="0" xfId="15" applyNumberFormat="1" applyFont="1" applyFill="1" applyAlignment="1" quotePrefix="1">
      <alignment horizontal="right"/>
    </xf>
    <xf numFmtId="0" fontId="15" fillId="0" borderId="3" xfId="0" applyFont="1" applyBorder="1" applyAlignment="1">
      <alignment horizontal="center" vertical="top" wrapText="1"/>
    </xf>
    <xf numFmtId="177" fontId="23" fillId="0" borderId="0" xfId="15" applyNumberFormat="1" applyFont="1" applyBorder="1" applyAlignment="1">
      <alignment horizontal="right" wrapText="1"/>
    </xf>
    <xf numFmtId="0" fontId="23" fillId="0" borderId="2" xfId="0" applyFont="1" applyFill="1" applyBorder="1" applyAlignment="1" quotePrefix="1">
      <alignment horizontal="center"/>
    </xf>
    <xf numFmtId="0" fontId="23" fillId="0" borderId="10" xfId="0" applyFont="1" applyFill="1" applyBorder="1" applyAlignment="1" quotePrefix="1">
      <alignment horizontal="center"/>
    </xf>
    <xf numFmtId="3" fontId="23" fillId="0" borderId="0" xfId="0" applyNumberFormat="1" applyFont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184" fontId="32" fillId="0" borderId="0" xfId="15" applyNumberFormat="1" applyFont="1" applyFill="1" applyBorder="1" applyAlignment="1">
      <alignment horizontal="center"/>
    </xf>
    <xf numFmtId="0" fontId="0" fillId="0" borderId="0" xfId="35" applyFont="1">
      <alignment/>
      <protection/>
    </xf>
    <xf numFmtId="0" fontId="23" fillId="0" borderId="13" xfId="0" applyFont="1" applyBorder="1" applyAlignment="1">
      <alignment/>
    </xf>
    <xf numFmtId="0" fontId="23" fillId="0" borderId="8" xfId="0" applyFont="1" applyFill="1" applyBorder="1" applyAlignment="1">
      <alignment/>
    </xf>
    <xf numFmtId="176" fontId="23" fillId="0" borderId="5" xfId="0" applyNumberFormat="1" applyFont="1" applyFill="1" applyBorder="1" applyAlignment="1" applyProtection="1">
      <alignment horizontal="left"/>
      <protection/>
    </xf>
    <xf numFmtId="176" fontId="32" fillId="0" borderId="0" xfId="0" applyNumberFormat="1" applyFont="1" applyFill="1" applyBorder="1" applyAlignment="1" quotePrefix="1">
      <alignment horizontal="right" wrapText="1"/>
    </xf>
    <xf numFmtId="14" fontId="3" fillId="0" borderId="1" xfId="0" applyNumberFormat="1" applyFont="1" applyFill="1" applyBorder="1" applyAlignment="1" quotePrefix="1">
      <alignment horizontal="right"/>
    </xf>
    <xf numFmtId="180" fontId="26" fillId="0" borderId="8" xfId="29" applyNumberFormat="1" applyFont="1" applyFill="1" applyBorder="1" applyAlignment="1" applyProtection="1">
      <alignment horizontal="right"/>
      <protection/>
    </xf>
    <xf numFmtId="3" fontId="26" fillId="0" borderId="1" xfId="27" applyNumberFormat="1" applyFont="1" applyBorder="1">
      <alignment/>
      <protection/>
    </xf>
    <xf numFmtId="0" fontId="3" fillId="0" borderId="0" xfId="35" applyFont="1">
      <alignment/>
      <protection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58" fillId="0" borderId="0" xfId="0" applyFont="1" applyAlignment="1">
      <alignment/>
    </xf>
    <xf numFmtId="177" fontId="23" fillId="0" borderId="1" xfId="15" applyNumberFormat="1" applyFont="1" applyBorder="1" applyAlignment="1">
      <alignment horizontal="right" wrapText="1"/>
    </xf>
    <xf numFmtId="176" fontId="23" fillId="0" borderId="16" xfId="0" applyNumberFormat="1" applyFont="1" applyBorder="1" applyAlignment="1">
      <alignment horizontal="right"/>
    </xf>
    <xf numFmtId="181" fontId="23" fillId="0" borderId="2" xfId="0" applyNumberFormat="1" applyFont="1" applyBorder="1" applyAlignment="1">
      <alignment horizontal="right"/>
    </xf>
    <xf numFmtId="176" fontId="26" fillId="0" borderId="8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right"/>
    </xf>
    <xf numFmtId="181" fontId="23" fillId="0" borderId="10" xfId="0" applyNumberFormat="1" applyFont="1" applyFill="1" applyBorder="1" applyAlignment="1">
      <alignment horizontal="right"/>
    </xf>
    <xf numFmtId="0" fontId="52" fillId="0" borderId="0" xfId="28" applyFont="1" applyBorder="1" applyAlignment="1">
      <alignment horizontal="right"/>
      <protection/>
    </xf>
    <xf numFmtId="0" fontId="52" fillId="0" borderId="0" xfId="28" applyFont="1" applyBorder="1" applyAlignment="1">
      <alignment horizontal="center"/>
      <protection/>
    </xf>
    <xf numFmtId="186" fontId="26" fillId="0" borderId="0" xfId="18" applyNumberFormat="1" applyFont="1" applyAlignment="1">
      <alignment/>
    </xf>
    <xf numFmtId="0" fontId="26" fillId="0" borderId="0" xfId="28" applyFont="1" applyBorder="1" applyAlignment="1">
      <alignment/>
      <protection/>
    </xf>
    <xf numFmtId="176" fontId="23" fillId="0" borderId="10" xfId="0" applyNumberFormat="1" applyFont="1" applyBorder="1" applyAlignment="1">
      <alignment horizontal="right"/>
    </xf>
    <xf numFmtId="176" fontId="23" fillId="0" borderId="3" xfId="0" applyNumberFormat="1" applyFont="1" applyBorder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184" fontId="23" fillId="0" borderId="0" xfId="15" applyNumberFormat="1" applyFont="1" applyFill="1" applyBorder="1" applyAlignment="1">
      <alignment/>
    </xf>
    <xf numFmtId="184" fontId="23" fillId="0" borderId="1" xfId="15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3" fontId="73" fillId="0" borderId="0" xfId="0" applyNumberFormat="1" applyFont="1" applyFill="1" applyAlignment="1">
      <alignment/>
    </xf>
    <xf numFmtId="174" fontId="72" fillId="0" borderId="0" xfId="0" applyNumberFormat="1" applyFont="1" applyAlignment="1">
      <alignment/>
    </xf>
    <xf numFmtId="9" fontId="72" fillId="0" borderId="0" xfId="0" applyNumberFormat="1" applyFont="1" applyAlignment="1" quotePrefix="1">
      <alignment horizontal="right"/>
    </xf>
    <xf numFmtId="3" fontId="73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1" fillId="0" borderId="0" xfId="0" applyFont="1" applyAlignment="1">
      <alignment/>
    </xf>
    <xf numFmtId="0" fontId="72" fillId="0" borderId="0" xfId="26" applyFont="1">
      <alignment/>
      <protection/>
    </xf>
    <xf numFmtId="0" fontId="72" fillId="0" borderId="0" xfId="0" applyFont="1" applyFill="1" applyAlignment="1">
      <alignment/>
    </xf>
    <xf numFmtId="0" fontId="57" fillId="0" borderId="0" xfId="0" applyFont="1" applyAlignment="1" quotePrefix="1">
      <alignment/>
    </xf>
    <xf numFmtId="203" fontId="23" fillId="0" borderId="2" xfId="0" applyNumberFormat="1" applyFont="1" applyBorder="1" applyAlignment="1">
      <alignment horizontal="right" wrapText="1"/>
    </xf>
    <xf numFmtId="203" fontId="23" fillId="0" borderId="10" xfId="0" applyNumberFormat="1" applyFont="1" applyBorder="1" applyAlignment="1">
      <alignment horizontal="right" wrapText="1"/>
    </xf>
    <xf numFmtId="203" fontId="23" fillId="0" borderId="0" xfId="0" applyNumberFormat="1" applyFont="1" applyAlignment="1">
      <alignment wrapText="1"/>
    </xf>
    <xf numFmtId="176" fontId="23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justify" wrapText="1"/>
    </xf>
    <xf numFmtId="14" fontId="3" fillId="0" borderId="1" xfId="0" applyNumberFormat="1" applyFont="1" applyFill="1" applyBorder="1" applyAlignment="1" quotePrefix="1">
      <alignment horizontal="center"/>
    </xf>
    <xf numFmtId="14" fontId="32" fillId="0" borderId="1" xfId="0" applyNumberFormat="1" applyFont="1" applyFill="1" applyBorder="1" applyAlignment="1" quotePrefix="1">
      <alignment horizontal="center"/>
    </xf>
    <xf numFmtId="14" fontId="30" fillId="0" borderId="0" xfId="35" applyNumberFormat="1" applyFont="1" applyBorder="1" applyAlignment="1">
      <alignment horizontal="center"/>
      <protection/>
    </xf>
    <xf numFmtId="0" fontId="30" fillId="0" borderId="0" xfId="35" applyFont="1" applyBorder="1" applyAlignment="1">
      <alignment horizontal="center"/>
      <protection/>
    </xf>
    <xf numFmtId="14" fontId="15" fillId="0" borderId="0" xfId="35" applyNumberFormat="1" applyFont="1" applyBorder="1" applyAlignment="1">
      <alignment horizontal="center"/>
      <protection/>
    </xf>
    <xf numFmtId="0" fontId="15" fillId="0" borderId="0" xfId="35" applyFont="1" applyBorder="1" applyAlignment="1">
      <alignment horizontal="center"/>
      <protection/>
    </xf>
    <xf numFmtId="0" fontId="23" fillId="0" borderId="0" xfId="25" applyFont="1" applyBorder="1" applyAlignment="1">
      <alignment horizontal="center"/>
      <protection/>
    </xf>
    <xf numFmtId="0" fontId="32" fillId="0" borderId="0" xfId="25" applyFont="1" applyAlignment="1">
      <alignment vertical="center" wrapText="1"/>
      <protection/>
    </xf>
    <xf numFmtId="0" fontId="23" fillId="0" borderId="1" xfId="26" applyFont="1" applyFill="1" applyBorder="1" applyAlignment="1">
      <alignment horizontal="center"/>
      <protection/>
    </xf>
    <xf numFmtId="1" fontId="26" fillId="0" borderId="0" xfId="26" applyNumberFormat="1" applyFont="1" applyFill="1" applyBorder="1" applyAlignment="1" quotePrefix="1">
      <alignment horizontal="center" wrapText="1"/>
      <protection/>
    </xf>
    <xf numFmtId="3" fontId="26" fillId="0" borderId="1" xfId="26" applyNumberFormat="1" applyFont="1" applyFill="1" applyBorder="1" applyAlignment="1">
      <alignment horizontal="center" wrapText="1"/>
      <protection/>
    </xf>
    <xf numFmtId="0" fontId="15" fillId="0" borderId="0" xfId="28" applyFont="1" applyBorder="1" applyAlignment="1">
      <alignment horizontal="center"/>
      <protection/>
    </xf>
    <xf numFmtId="0" fontId="30" fillId="0" borderId="0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172" fontId="32" fillId="0" borderId="0" xfId="20" applyFont="1" applyAlignment="1">
      <alignment horizontal="center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0" fontId="26" fillId="0" borderId="13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center" vertical="distributed"/>
    </xf>
    <xf numFmtId="0" fontId="26" fillId="0" borderId="10" xfId="29" applyFont="1" applyFill="1" applyBorder="1" applyAlignment="1">
      <alignment horizontal="left" wrapText="1"/>
      <protection/>
    </xf>
    <xf numFmtId="0" fontId="26" fillId="0" borderId="5" xfId="29" applyFont="1" applyFill="1" applyBorder="1" applyAlignment="1">
      <alignment horizontal="left" wrapText="1"/>
      <protection/>
    </xf>
    <xf numFmtId="0" fontId="26" fillId="0" borderId="14" xfId="0" applyFont="1" applyFill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11" xfId="0" applyFont="1" applyBorder="1" applyAlignment="1">
      <alignment horizontal="center" vertical="distributed"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 vertical="distributed" wrapText="1"/>
    </xf>
    <xf numFmtId="0" fontId="26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26" fillId="0" borderId="5" xfId="0" applyFont="1" applyBorder="1" applyAlignment="1">
      <alignment horizontal="center" vertical="distributed" wrapText="1"/>
    </xf>
  </cellXfs>
  <cellStyles count="26">
    <cellStyle name="Normal" xfId="0"/>
    <cellStyle name="Comma" xfId="15"/>
    <cellStyle name="Comma [0]" xfId="16"/>
    <cellStyle name="Comma_Page15" xfId="17"/>
    <cellStyle name="Comma_Page16 (new)" xfId="18"/>
    <cellStyle name="Comma_Page4 (as at Nov)" xfId="19"/>
    <cellStyle name="Currency" xfId="20"/>
    <cellStyle name="Currency [0]" xfId="21"/>
    <cellStyle name="Euro" xfId="22"/>
    <cellStyle name="Followed Hyperlink" xfId="23"/>
    <cellStyle name="Hyperlink" xfId="24"/>
    <cellStyle name="Normal_all in one" xfId="25"/>
    <cellStyle name="Normal_Page1-1" xfId="26"/>
    <cellStyle name="Normal_Page15" xfId="27"/>
    <cellStyle name="Normal_Page16 (new)" xfId="28"/>
    <cellStyle name="Normal_Page4 (as at Nov)" xfId="29"/>
    <cellStyle name="Normal_Sheet1" xfId="30"/>
    <cellStyle name="Normal_Sheet1_1" xfId="31"/>
    <cellStyle name="Percent" xfId="32"/>
    <cellStyle name="一般_CE-0004" xfId="33"/>
    <cellStyle name="一般_CE-0016" xfId="34"/>
    <cellStyle name="一般_Ce-derivatives" xfId="35"/>
    <cellStyle name="千分位[0]_CE-0004" xfId="36"/>
    <cellStyle name="千分位_CE-0004" xfId="37"/>
    <cellStyle name="貨幣 [0]_CE-0004" xfId="38"/>
    <cellStyle name="貨幣_CE-0004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0.25390625" style="11" customWidth="1"/>
    <col min="2" max="2" width="7.875" style="11" customWidth="1"/>
    <col min="3" max="3" width="13.125" style="11" customWidth="1"/>
    <col min="4" max="4" width="13.625" style="11" customWidth="1"/>
    <col min="5" max="5" width="3.50390625" style="11" customWidth="1"/>
    <col min="6" max="6" width="11.75390625" style="11" customWidth="1"/>
    <col min="7" max="7" width="3.00390625" style="11" customWidth="1"/>
    <col min="8" max="8" width="26.875" style="11" customWidth="1"/>
    <col min="9" max="9" width="19.125" style="11" customWidth="1"/>
    <col min="10" max="10" width="14.50390625" style="11" customWidth="1"/>
    <col min="11" max="11" width="11.50390625" style="11" customWidth="1"/>
    <col min="12" max="12" width="3.125" style="11" customWidth="1"/>
    <col min="13" max="13" width="10.125" style="11" customWidth="1"/>
    <col min="14" max="16384" width="9.00390625" style="11" customWidth="1"/>
  </cols>
  <sheetData>
    <row r="1" ht="61.5" customHeight="1"/>
    <row r="2" spans="2:14" ht="36.75" customHeight="1">
      <c r="B2" s="12"/>
      <c r="C2" s="13"/>
      <c r="D2" s="14" t="s">
        <v>202</v>
      </c>
      <c r="E2" s="15"/>
      <c r="F2" s="15"/>
      <c r="G2" s="15"/>
      <c r="H2" s="15"/>
      <c r="I2" s="16"/>
      <c r="J2" s="16"/>
      <c r="K2" s="16"/>
      <c r="L2" s="16"/>
      <c r="M2" s="16"/>
      <c r="N2" s="16"/>
    </row>
    <row r="3" spans="2:14" ht="14.25" customHeight="1">
      <c r="B3" s="17"/>
      <c r="C3" s="13"/>
      <c r="D3" s="14"/>
      <c r="E3" s="15"/>
      <c r="F3" s="15"/>
      <c r="G3" s="15"/>
      <c r="H3" s="15"/>
      <c r="I3" s="16"/>
      <c r="J3" s="16"/>
      <c r="K3" s="16"/>
      <c r="L3" s="16"/>
      <c r="M3" s="16"/>
      <c r="N3" s="16"/>
    </row>
    <row r="4" spans="2:14" ht="20.25" customHeight="1">
      <c r="B4" s="17"/>
      <c r="C4" s="13"/>
      <c r="D4" s="14"/>
      <c r="E4" s="15"/>
      <c r="F4" s="15"/>
      <c r="G4" s="15"/>
      <c r="H4" s="15"/>
      <c r="I4" s="160" t="s">
        <v>48</v>
      </c>
      <c r="J4" s="16"/>
      <c r="K4" s="16"/>
      <c r="L4" s="16"/>
      <c r="M4" s="16"/>
      <c r="N4" s="16"/>
    </row>
    <row r="5" spans="2:14" ht="14.25" customHeight="1">
      <c r="B5" s="17"/>
      <c r="C5" s="16"/>
      <c r="D5" s="16"/>
      <c r="E5" s="16"/>
      <c r="F5" s="16"/>
      <c r="G5" s="16"/>
      <c r="H5" s="16"/>
      <c r="I5" s="159"/>
      <c r="J5" s="16"/>
      <c r="K5" s="16"/>
      <c r="L5" s="16"/>
      <c r="M5" s="16"/>
      <c r="N5" s="16"/>
    </row>
    <row r="6" spans="2:14" ht="20.25" customHeight="1">
      <c r="B6" s="18" t="s">
        <v>0</v>
      </c>
      <c r="C6" s="19" t="s">
        <v>203</v>
      </c>
      <c r="D6" s="16"/>
      <c r="E6" s="16"/>
      <c r="F6" s="16"/>
      <c r="G6" s="16"/>
      <c r="H6" s="16"/>
      <c r="I6" s="159" t="s">
        <v>189</v>
      </c>
      <c r="J6" s="16"/>
      <c r="K6" s="16"/>
      <c r="L6" s="16"/>
      <c r="M6" s="16"/>
      <c r="N6" s="16"/>
    </row>
    <row r="7" spans="2:14" ht="21.75" customHeight="1">
      <c r="B7" s="17"/>
      <c r="C7" s="1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23.25">
      <c r="B8" s="18" t="s">
        <v>1</v>
      </c>
      <c r="C8" s="19" t="s">
        <v>2</v>
      </c>
      <c r="D8" s="20"/>
      <c r="E8" s="21"/>
      <c r="F8" s="21"/>
      <c r="G8" s="21"/>
      <c r="H8" s="22"/>
      <c r="I8" s="159" t="s">
        <v>190</v>
      </c>
      <c r="J8" s="21"/>
      <c r="K8" s="23"/>
      <c r="L8" s="16"/>
      <c r="M8" s="16"/>
      <c r="N8" s="16"/>
    </row>
    <row r="9" spans="2:14" ht="21.75" customHeight="1">
      <c r="B9" s="18"/>
      <c r="C9" s="24"/>
      <c r="D9" s="20"/>
      <c r="E9" s="21"/>
      <c r="F9" s="21"/>
      <c r="G9" s="21"/>
      <c r="H9" s="22"/>
      <c r="I9" s="21"/>
      <c r="J9" s="21"/>
      <c r="K9" s="23"/>
      <c r="L9" s="16"/>
      <c r="M9" s="16"/>
      <c r="N9" s="16"/>
    </row>
    <row r="10" spans="2:14" ht="23.25">
      <c r="B10" s="18" t="s">
        <v>3</v>
      </c>
      <c r="C10" s="19" t="s">
        <v>4</v>
      </c>
      <c r="D10" s="25"/>
      <c r="E10" s="21"/>
      <c r="F10" s="26"/>
      <c r="G10" s="21"/>
      <c r="H10" s="22"/>
      <c r="I10" s="159" t="s">
        <v>191</v>
      </c>
      <c r="J10" s="12"/>
      <c r="K10" s="27"/>
      <c r="L10" s="28"/>
      <c r="M10" s="29"/>
      <c r="N10" s="16"/>
    </row>
    <row r="11" spans="2:14" ht="21" customHeight="1">
      <c r="B11" s="18"/>
      <c r="C11" s="24"/>
      <c r="D11" s="30"/>
      <c r="E11" s="31"/>
      <c r="F11" s="26"/>
      <c r="G11" s="21"/>
      <c r="H11" s="21"/>
      <c r="I11" s="21"/>
      <c r="J11" s="32"/>
      <c r="K11" s="27"/>
      <c r="L11" s="28"/>
      <c r="M11" s="28"/>
      <c r="N11" s="16"/>
    </row>
    <row r="12" spans="2:14" ht="23.25">
      <c r="B12" s="18" t="s">
        <v>5</v>
      </c>
      <c r="C12" s="19" t="s">
        <v>6</v>
      </c>
      <c r="D12" s="33"/>
      <c r="E12" s="21"/>
      <c r="F12" s="34"/>
      <c r="G12" s="21"/>
      <c r="H12" s="21"/>
      <c r="I12" s="159" t="s">
        <v>192</v>
      </c>
      <c r="J12" s="35"/>
      <c r="K12" s="36"/>
      <c r="L12" s="28"/>
      <c r="M12" s="28"/>
      <c r="N12" s="16"/>
    </row>
    <row r="13" spans="2:14" s="39" customFormat="1" ht="21" customHeight="1">
      <c r="B13" s="18"/>
      <c r="C13" s="24"/>
      <c r="D13" s="37"/>
      <c r="E13" s="21"/>
      <c r="F13" s="31"/>
      <c r="G13" s="31"/>
      <c r="H13" s="21"/>
      <c r="I13" s="21"/>
      <c r="J13" s="21"/>
      <c r="K13" s="29"/>
      <c r="L13" s="28"/>
      <c r="M13" s="28"/>
      <c r="N13" s="38"/>
    </row>
    <row r="14" spans="2:14" ht="25.5">
      <c r="B14" s="20"/>
      <c r="C14" s="24"/>
      <c r="D14" s="41"/>
      <c r="E14" s="28"/>
      <c r="F14" s="577"/>
      <c r="G14" s="577"/>
      <c r="H14" s="28"/>
      <c r="I14" s="28"/>
      <c r="J14" s="43"/>
      <c r="K14" s="28"/>
      <c r="L14" s="28"/>
      <c r="M14" s="28"/>
      <c r="N14" s="16"/>
    </row>
    <row r="15" spans="2:14" ht="37.5" customHeight="1">
      <c r="B15" s="28"/>
      <c r="C15" s="578"/>
      <c r="D15" s="578"/>
      <c r="E15" s="578"/>
      <c r="F15" s="578"/>
      <c r="G15" s="578"/>
      <c r="H15" s="578"/>
      <c r="I15" s="28"/>
      <c r="J15" s="44"/>
      <c r="K15" s="46"/>
      <c r="L15" s="42"/>
      <c r="M15" s="45"/>
      <c r="N15" s="16"/>
    </row>
    <row r="16" spans="2:14" ht="16.5">
      <c r="B16" s="27"/>
      <c r="C16" s="28"/>
      <c r="D16" s="43"/>
      <c r="E16" s="28"/>
      <c r="F16" s="27"/>
      <c r="G16" s="28"/>
      <c r="H16" s="29"/>
      <c r="I16" s="28"/>
      <c r="J16" s="44"/>
      <c r="K16" s="27"/>
      <c r="L16" s="28"/>
      <c r="M16" s="29"/>
      <c r="N16" s="16"/>
    </row>
    <row r="17" spans="2:14" ht="16.5">
      <c r="B17" s="28"/>
      <c r="C17" s="28"/>
      <c r="D17" s="43"/>
      <c r="E17" s="28"/>
      <c r="F17" s="47"/>
      <c r="G17" s="28"/>
      <c r="H17" s="28"/>
      <c r="I17" s="28"/>
      <c r="J17" s="44"/>
      <c r="K17" s="28"/>
      <c r="L17" s="28"/>
      <c r="M17" s="28"/>
      <c r="N17" s="16"/>
    </row>
    <row r="18" spans="2:14" ht="16.5">
      <c r="B18" s="28"/>
      <c r="C18" s="28"/>
      <c r="D18" s="44"/>
      <c r="E18" s="28"/>
      <c r="F18" s="47"/>
      <c r="G18" s="28"/>
      <c r="H18" s="45"/>
      <c r="I18" s="28"/>
      <c r="J18" s="44"/>
      <c r="K18" s="47"/>
      <c r="L18" s="28"/>
      <c r="M18" s="45"/>
      <c r="N18" s="16"/>
    </row>
    <row r="19" spans="2:14" ht="16.5">
      <c r="B19" s="28"/>
      <c r="C19" s="28"/>
      <c r="D19" s="43"/>
      <c r="E19" s="28"/>
      <c r="F19" s="27"/>
      <c r="G19" s="28"/>
      <c r="H19" s="29"/>
      <c r="I19" s="28"/>
      <c r="J19" s="44"/>
      <c r="K19" s="27"/>
      <c r="L19" s="28"/>
      <c r="M19" s="29"/>
      <c r="N19" s="16"/>
    </row>
    <row r="20" spans="2:14" ht="16.5">
      <c r="B20" s="28"/>
      <c r="C20" s="28"/>
      <c r="D20" s="43"/>
      <c r="E20" s="28"/>
      <c r="F20" s="28"/>
      <c r="G20" s="28"/>
      <c r="H20" s="28"/>
      <c r="I20" s="28"/>
      <c r="J20" s="44"/>
      <c r="K20" s="28"/>
      <c r="L20" s="28"/>
      <c r="M20" s="28"/>
      <c r="N20" s="16"/>
    </row>
    <row r="21" spans="2:14" ht="16.5">
      <c r="B21" s="28"/>
      <c r="C21" s="28"/>
      <c r="D21" s="44"/>
      <c r="E21" s="28"/>
      <c r="F21" s="47"/>
      <c r="G21" s="28"/>
      <c r="H21" s="45"/>
      <c r="I21" s="28"/>
      <c r="J21" s="44"/>
      <c r="K21" s="47"/>
      <c r="L21" s="28"/>
      <c r="M21" s="45"/>
      <c r="N21" s="16"/>
    </row>
    <row r="22" spans="2:14" ht="16.5">
      <c r="B22" s="28"/>
      <c r="C22" s="28"/>
      <c r="D22" s="43"/>
      <c r="E22" s="28"/>
      <c r="F22" s="27"/>
      <c r="G22" s="28"/>
      <c r="H22" s="29"/>
      <c r="I22" s="28"/>
      <c r="J22" s="44"/>
      <c r="K22" s="27"/>
      <c r="L22" s="28"/>
      <c r="M22" s="29"/>
      <c r="N22" s="16"/>
    </row>
    <row r="23" spans="2:14" ht="16.5">
      <c r="B23" s="28"/>
      <c r="C23" s="42"/>
      <c r="D23" s="43"/>
      <c r="E23" s="28"/>
      <c r="F23" s="28"/>
      <c r="G23" s="28"/>
      <c r="H23" s="28"/>
      <c r="I23" s="28"/>
      <c r="J23" s="44"/>
      <c r="K23" s="42"/>
      <c r="L23" s="42"/>
      <c r="M23" s="28"/>
      <c r="N23" s="16"/>
    </row>
    <row r="24" spans="2:14" ht="16.5">
      <c r="B24" s="28"/>
      <c r="C24" s="42"/>
      <c r="D24" s="48"/>
      <c r="E24" s="28"/>
      <c r="F24" s="49"/>
      <c r="G24" s="49"/>
      <c r="H24" s="45"/>
      <c r="I24" s="28"/>
      <c r="J24" s="44"/>
      <c r="K24" s="46"/>
      <c r="L24" s="42"/>
      <c r="M24" s="45"/>
      <c r="N24" s="16"/>
    </row>
    <row r="25" spans="2:14" ht="16.5">
      <c r="B25" s="28"/>
      <c r="C25" s="28"/>
      <c r="D25" s="43"/>
      <c r="E25" s="28"/>
      <c r="F25" s="27"/>
      <c r="G25" s="28"/>
      <c r="H25" s="29"/>
      <c r="I25" s="28"/>
      <c r="J25" s="44"/>
      <c r="K25" s="27"/>
      <c r="L25" s="28"/>
      <c r="M25" s="29"/>
      <c r="N25" s="16"/>
    </row>
    <row r="26" spans="2:14" ht="16.5">
      <c r="B26" s="28"/>
      <c r="C26" s="42"/>
      <c r="D26" s="50"/>
      <c r="E26" s="28"/>
      <c r="F26" s="577"/>
      <c r="G26" s="577"/>
      <c r="H26" s="28"/>
      <c r="I26" s="28"/>
      <c r="J26" s="44"/>
      <c r="K26" s="51"/>
      <c r="L26" s="51"/>
      <c r="M26" s="28"/>
      <c r="N26" s="16"/>
    </row>
    <row r="27" spans="2:14" ht="16.5">
      <c r="B27" s="28"/>
      <c r="C27" s="28"/>
      <c r="D27" s="44"/>
      <c r="E27" s="28"/>
      <c r="F27" s="40"/>
      <c r="G27" s="40"/>
      <c r="H27" s="45"/>
      <c r="I27" s="28"/>
      <c r="J27" s="44"/>
      <c r="K27" s="28"/>
      <c r="L27" s="28"/>
      <c r="M27" s="45"/>
      <c r="N27" s="16"/>
    </row>
    <row r="28" spans="2:14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5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mergeCells count="3">
    <mergeCell ref="F26:G26"/>
    <mergeCell ref="F14:G14"/>
    <mergeCell ref="C15:H15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6.5"/>
  <cols>
    <col min="1" max="1" width="10.625" style="289" customWidth="1"/>
    <col min="2" max="2" width="3.00390625" style="289" customWidth="1"/>
    <col min="3" max="3" width="18.00390625" style="289" customWidth="1"/>
    <col min="4" max="4" width="16.25390625" style="289" customWidth="1"/>
    <col min="5" max="5" width="12.875" style="289" customWidth="1"/>
    <col min="6" max="6" width="8.75390625" style="289" customWidth="1"/>
    <col min="7" max="16384" width="9.00390625" style="289" customWidth="1"/>
  </cols>
  <sheetData>
    <row r="1" spans="1:6" ht="18.75">
      <c r="A1" s="295" t="s">
        <v>267</v>
      </c>
      <c r="B1" s="295"/>
      <c r="C1" s="287"/>
      <c r="D1" s="287"/>
      <c r="E1" s="287"/>
      <c r="F1" s="287"/>
    </row>
    <row r="2" spans="1:6" ht="18.75">
      <c r="A2" s="295"/>
      <c r="B2" s="295"/>
      <c r="C2" s="287"/>
      <c r="D2" s="287"/>
      <c r="E2" s="287"/>
      <c r="F2" s="287"/>
    </row>
    <row r="3" spans="1:6" ht="16.5">
      <c r="A3" s="419" t="s">
        <v>89</v>
      </c>
      <c r="B3" s="419"/>
      <c r="C3" s="300"/>
      <c r="D3" s="300"/>
      <c r="E3" s="303"/>
      <c r="F3" s="287"/>
    </row>
    <row r="4" spans="1:6" ht="27.75" customHeight="1">
      <c r="A4" s="335" t="s">
        <v>14</v>
      </c>
      <c r="B4" s="336"/>
      <c r="C4" s="418" t="s">
        <v>13</v>
      </c>
      <c r="D4" s="337"/>
      <c r="E4" s="597" t="s">
        <v>90</v>
      </c>
      <c r="F4" s="598"/>
    </row>
    <row r="5" spans="1:8" ht="19.5">
      <c r="A5" s="338">
        <v>1</v>
      </c>
      <c r="B5" s="430"/>
      <c r="C5" s="425" t="s">
        <v>225</v>
      </c>
      <c r="D5" s="531"/>
      <c r="E5" s="496">
        <v>116905.5</v>
      </c>
      <c r="F5" s="424"/>
      <c r="H5"/>
    </row>
    <row r="6" spans="1:8" ht="16.5">
      <c r="A6" s="338">
        <v>2</v>
      </c>
      <c r="B6" s="339"/>
      <c r="C6" s="425" t="s">
        <v>165</v>
      </c>
      <c r="D6" s="485"/>
      <c r="E6" s="496">
        <v>83749.76839855744</v>
      </c>
      <c r="F6" s="276"/>
      <c r="H6"/>
    </row>
    <row r="7" spans="1:8" ht="16.5">
      <c r="A7" s="338">
        <v>3</v>
      </c>
      <c r="B7" s="339"/>
      <c r="C7" s="425" t="s">
        <v>100</v>
      </c>
      <c r="D7" s="485"/>
      <c r="E7" s="496">
        <v>74825.39207145071</v>
      </c>
      <c r="F7" s="276"/>
      <c r="H7"/>
    </row>
    <row r="8" spans="1:8" ht="16.5">
      <c r="A8" s="338">
        <v>4</v>
      </c>
      <c r="B8" s="339"/>
      <c r="C8" s="425" t="s">
        <v>226</v>
      </c>
      <c r="D8" s="485"/>
      <c r="E8" s="496">
        <v>72704.88327024196</v>
      </c>
      <c r="F8" s="276"/>
      <c r="H8"/>
    </row>
    <row r="9" spans="1:8" ht="18">
      <c r="A9" s="338">
        <v>5</v>
      </c>
      <c r="B9" s="339"/>
      <c r="C9" s="425" t="s">
        <v>124</v>
      </c>
      <c r="D9" s="532"/>
      <c r="E9" s="496">
        <v>60996.51879533812</v>
      </c>
      <c r="F9" s="438"/>
      <c r="H9"/>
    </row>
    <row r="10" spans="1:8" ht="16.5" customHeight="1">
      <c r="A10" s="338">
        <v>6</v>
      </c>
      <c r="B10" s="339"/>
      <c r="C10" s="425" t="s">
        <v>278</v>
      </c>
      <c r="D10" s="485"/>
      <c r="E10" s="496">
        <v>57520.35366931232</v>
      </c>
      <c r="F10" s="542" t="s">
        <v>87</v>
      </c>
      <c r="H10"/>
    </row>
    <row r="11" spans="1:8" ht="18">
      <c r="A11" s="338">
        <v>7</v>
      </c>
      <c r="B11" s="339"/>
      <c r="C11" s="425" t="s">
        <v>17</v>
      </c>
      <c r="D11" s="485"/>
      <c r="E11" s="496">
        <v>44587.98875839853</v>
      </c>
      <c r="F11" s="438"/>
      <c r="H11"/>
    </row>
    <row r="12" spans="1:8" ht="16.5">
      <c r="A12" s="338">
        <v>8</v>
      </c>
      <c r="B12" s="339"/>
      <c r="C12" s="425" t="s">
        <v>227</v>
      </c>
      <c r="D12" s="485"/>
      <c r="E12" s="496">
        <v>31421.280443797972</v>
      </c>
      <c r="F12" s="276"/>
      <c r="H12"/>
    </row>
    <row r="13" spans="1:8" ht="18">
      <c r="A13" s="338">
        <v>9</v>
      </c>
      <c r="B13" s="339"/>
      <c r="C13" s="425" t="s">
        <v>256</v>
      </c>
      <c r="D13" s="485"/>
      <c r="E13" s="496">
        <v>30118.728263934056</v>
      </c>
      <c r="F13" s="438"/>
      <c r="H13"/>
    </row>
    <row r="14" spans="1:8" ht="16.5">
      <c r="A14" s="342">
        <v>10</v>
      </c>
      <c r="B14" s="343"/>
      <c r="C14" s="429" t="s">
        <v>229</v>
      </c>
      <c r="D14" s="485"/>
      <c r="E14" s="541">
        <v>16061.050084128437</v>
      </c>
      <c r="F14" s="276"/>
      <c r="H14"/>
    </row>
    <row r="15" spans="1:6" ht="27.75" customHeight="1">
      <c r="A15" s="335" t="s">
        <v>93</v>
      </c>
      <c r="B15" s="420"/>
      <c r="C15" s="235"/>
      <c r="D15" s="421"/>
      <c r="E15" s="533"/>
      <c r="F15" s="421"/>
    </row>
    <row r="16" spans="1:6" ht="17.25">
      <c r="A16" s="338">
        <v>15</v>
      </c>
      <c r="B16" s="349"/>
      <c r="C16" s="232" t="s">
        <v>94</v>
      </c>
      <c r="D16" s="427"/>
      <c r="E16" s="257">
        <v>11024.4</v>
      </c>
      <c r="F16" s="276"/>
    </row>
    <row r="17" spans="1:6" ht="17.25">
      <c r="A17" s="338">
        <v>20</v>
      </c>
      <c r="B17" s="349"/>
      <c r="C17" s="340" t="s">
        <v>101</v>
      </c>
      <c r="D17" s="427"/>
      <c r="E17" s="257">
        <v>7569.192040307913</v>
      </c>
      <c r="F17" s="276" t="s">
        <v>87</v>
      </c>
    </row>
    <row r="18" spans="1:6" ht="18" customHeight="1">
      <c r="A18" s="342">
        <v>38</v>
      </c>
      <c r="B18" s="351"/>
      <c r="C18" s="235" t="s">
        <v>99</v>
      </c>
      <c r="D18" s="428"/>
      <c r="E18" s="426">
        <v>1381.46350954464</v>
      </c>
      <c r="F18" s="277" t="s">
        <v>87</v>
      </c>
    </row>
    <row r="19" spans="1:6" ht="18" customHeight="1">
      <c r="A19" s="219"/>
      <c r="B19" s="219"/>
      <c r="C19" s="219"/>
      <c r="D19" s="287"/>
      <c r="E19" s="287"/>
      <c r="F19" s="288"/>
    </row>
    <row r="20" spans="1:6" ht="16.5">
      <c r="A20" s="219" t="s">
        <v>330</v>
      </c>
      <c r="F20" s="220"/>
    </row>
    <row r="21" ht="13.5" customHeight="1">
      <c r="A21" s="423"/>
    </row>
    <row r="22" s="219" customFormat="1" ht="13.5" customHeight="1">
      <c r="A22" s="219" t="s">
        <v>321</v>
      </c>
    </row>
    <row r="23" s="219" customFormat="1" ht="13.5" customHeight="1"/>
    <row r="24" s="219" customFormat="1" ht="13.5" customHeight="1">
      <c r="A24" s="219" t="s">
        <v>317</v>
      </c>
    </row>
    <row r="25" ht="13.5" customHeight="1">
      <c r="A25" s="423"/>
    </row>
    <row r="26" s="219" customFormat="1" ht="12.75">
      <c r="A26" s="219" t="s">
        <v>322</v>
      </c>
    </row>
    <row r="27" ht="13.5" customHeight="1">
      <c r="A27" s="423"/>
    </row>
    <row r="28" s="219" customFormat="1" ht="13.5" customHeight="1">
      <c r="A28" s="219" t="s">
        <v>296</v>
      </c>
    </row>
    <row r="29" ht="13.5" customHeight="1">
      <c r="A29" s="423"/>
    </row>
    <row r="30" spans="1:6" ht="16.5">
      <c r="A30" s="219" t="s">
        <v>95</v>
      </c>
      <c r="F30" s="220"/>
    </row>
    <row r="31" ht="13.5" customHeight="1">
      <c r="A31" s="423"/>
    </row>
    <row r="32" spans="1:6" ht="16.5">
      <c r="A32" s="219" t="s">
        <v>46</v>
      </c>
      <c r="F32" s="219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9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1" sqref="A1"/>
    </sheetView>
  </sheetViews>
  <sheetFormatPr defaultColWidth="7.375" defaultRowHeight="16.5"/>
  <cols>
    <col min="1" max="1" width="2.875" style="74" customWidth="1"/>
    <col min="2" max="2" width="24.875" style="74" customWidth="1"/>
    <col min="3" max="3" width="5.125" style="74" customWidth="1"/>
    <col min="4" max="4" width="1.625" style="72" customWidth="1"/>
    <col min="5" max="5" width="4.75390625" style="74" customWidth="1"/>
    <col min="6" max="6" width="0.74609375" style="74" customWidth="1"/>
    <col min="7" max="7" width="16.625" style="74" customWidth="1"/>
    <col min="8" max="8" width="3.00390625" style="74" customWidth="1"/>
    <col min="9" max="9" width="2.00390625" style="74" customWidth="1"/>
    <col min="10" max="10" width="5.125" style="74" customWidth="1"/>
    <col min="11" max="11" width="1.00390625" style="74" customWidth="1"/>
    <col min="12" max="12" width="18.625" style="74" customWidth="1"/>
    <col min="13" max="13" width="2.875" style="74" customWidth="1"/>
    <col min="14" max="14" width="11.625" style="74" customWidth="1"/>
    <col min="15" max="15" width="1.875" style="74" customWidth="1"/>
    <col min="16" max="16" width="6.125" style="72" customWidth="1"/>
    <col min="17" max="17" width="0.875" style="72" customWidth="1"/>
    <col min="18" max="18" width="13.125" style="72" customWidth="1"/>
    <col min="19" max="19" width="0.875" style="72" customWidth="1"/>
    <col min="20" max="20" width="13.375" style="73" customWidth="1"/>
    <col min="21" max="21" width="1.00390625" style="74" customWidth="1"/>
    <col min="22" max="16384" width="7.375" style="74" customWidth="1"/>
  </cols>
  <sheetData>
    <row r="1" spans="2:17" ht="18.75">
      <c r="B1" s="467" t="s">
        <v>314</v>
      </c>
      <c r="C1" s="202"/>
      <c r="D1" s="203"/>
      <c r="E1" s="204"/>
      <c r="F1" s="204"/>
      <c r="G1" s="204"/>
      <c r="H1" s="205"/>
      <c r="I1" s="204"/>
      <c r="J1" s="205"/>
      <c r="K1" s="204"/>
      <c r="L1" s="205"/>
      <c r="M1" s="204"/>
      <c r="N1" s="206"/>
      <c r="O1" s="204"/>
      <c r="P1" s="207"/>
      <c r="Q1" s="207"/>
    </row>
    <row r="2" spans="1:17" ht="12" customHeight="1">
      <c r="A2" s="208"/>
      <c r="B2" s="201"/>
      <c r="C2" s="202"/>
      <c r="D2" s="203"/>
      <c r="E2" s="204"/>
      <c r="F2" s="204"/>
      <c r="G2" s="204"/>
      <c r="H2" s="205"/>
      <c r="I2" s="204"/>
      <c r="J2" s="205"/>
      <c r="K2" s="204"/>
      <c r="L2" s="205"/>
      <c r="M2" s="204"/>
      <c r="N2" s="206"/>
      <c r="O2" s="204"/>
      <c r="P2" s="207"/>
      <c r="Q2" s="207"/>
    </row>
    <row r="3" spans="1:22" ht="12.75">
      <c r="A3" s="207"/>
      <c r="B3" s="209" t="s">
        <v>96</v>
      </c>
      <c r="C3" s="210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95"/>
      <c r="R3" s="90"/>
      <c r="S3" s="221"/>
      <c r="T3" s="222"/>
      <c r="U3" s="99"/>
      <c r="V3" s="90"/>
    </row>
    <row r="4" spans="1:22" ht="4.5" customHeight="1">
      <c r="A4" s="207"/>
      <c r="B4" s="207"/>
      <c r="C4" s="207"/>
      <c r="D4" s="207"/>
      <c r="E4" s="88"/>
      <c r="F4" s="207"/>
      <c r="G4" s="207"/>
      <c r="H4" s="207"/>
      <c r="I4" s="207"/>
      <c r="J4" s="207"/>
      <c r="K4" s="207"/>
      <c r="L4" s="207"/>
      <c r="M4" s="207"/>
      <c r="N4" s="88"/>
      <c r="O4" s="88"/>
      <c r="P4" s="207"/>
      <c r="Q4" s="95"/>
      <c r="R4" s="90"/>
      <c r="S4" s="97"/>
      <c r="T4" s="222"/>
      <c r="U4" s="99"/>
      <c r="V4" s="90"/>
    </row>
    <row r="5" spans="1:22" ht="16.5">
      <c r="A5" s="207"/>
      <c r="B5" s="237"/>
      <c r="C5" s="238"/>
      <c r="D5" s="237"/>
      <c r="E5" s="239"/>
      <c r="F5" s="240"/>
      <c r="G5" s="522">
        <v>39387</v>
      </c>
      <c r="H5" s="242"/>
      <c r="I5" s="243"/>
      <c r="J5" s="240"/>
      <c r="K5" s="240"/>
      <c r="L5" s="241">
        <v>39052</v>
      </c>
      <c r="M5" s="242"/>
      <c r="N5" s="244"/>
      <c r="O5" s="245"/>
      <c r="P5" s="84"/>
      <c r="Q5" s="207"/>
      <c r="R5" s="223"/>
      <c r="S5" s="78"/>
      <c r="T5" s="78"/>
      <c r="U5" s="77"/>
      <c r="V5" s="90"/>
    </row>
    <row r="6" spans="1:22" ht="16.5">
      <c r="A6" s="207"/>
      <c r="B6" s="246" t="s">
        <v>13</v>
      </c>
      <c r="C6" s="247"/>
      <c r="D6" s="248"/>
      <c r="E6" s="249" t="s">
        <v>14</v>
      </c>
      <c r="F6" s="250"/>
      <c r="G6" s="249" t="s">
        <v>15</v>
      </c>
      <c r="H6" s="251"/>
      <c r="I6" s="248"/>
      <c r="J6" s="249" t="s">
        <v>14</v>
      </c>
      <c r="K6" s="250"/>
      <c r="L6" s="249" t="s">
        <v>15</v>
      </c>
      <c r="M6" s="251"/>
      <c r="N6" s="249" t="s">
        <v>9</v>
      </c>
      <c r="O6" s="252"/>
      <c r="P6" s="211"/>
      <c r="Q6" s="207"/>
      <c r="R6" s="79"/>
      <c r="S6" s="78"/>
      <c r="T6" s="80"/>
      <c r="U6" s="71"/>
      <c r="V6" s="90"/>
    </row>
    <row r="7" spans="1:22" ht="18" customHeight="1">
      <c r="A7" s="82"/>
      <c r="B7" s="253" t="s">
        <v>225</v>
      </c>
      <c r="C7" s="254"/>
      <c r="D7" s="255"/>
      <c r="E7" s="265">
        <v>1</v>
      </c>
      <c r="F7" s="256"/>
      <c r="G7" s="257">
        <v>15525286.7</v>
      </c>
      <c r="H7" s="245"/>
      <c r="I7" s="255"/>
      <c r="J7" s="265">
        <v>1</v>
      </c>
      <c r="K7" s="256"/>
      <c r="L7" s="257">
        <v>15421167.9</v>
      </c>
      <c r="M7" s="245"/>
      <c r="N7" s="409">
        <f>(G7-L7)/L7*100</f>
        <v>0.6751680590936233</v>
      </c>
      <c r="O7" s="245"/>
      <c r="P7" s="81"/>
      <c r="Q7" s="207"/>
      <c r="R7" s="224"/>
      <c r="S7" s="78"/>
      <c r="T7" s="80"/>
      <c r="U7" s="71"/>
      <c r="V7" s="90"/>
    </row>
    <row r="8" spans="1:22" ht="18" customHeight="1">
      <c r="A8" s="82"/>
      <c r="B8" s="253" t="s">
        <v>91</v>
      </c>
      <c r="C8" s="254"/>
      <c r="D8" s="255"/>
      <c r="E8" s="265">
        <v>2</v>
      </c>
      <c r="F8" s="256"/>
      <c r="G8" s="257">
        <v>4523507.897137706</v>
      </c>
      <c r="H8" s="245"/>
      <c r="I8" s="255"/>
      <c r="J8" s="268">
        <v>2</v>
      </c>
      <c r="K8" s="258"/>
      <c r="L8" s="257">
        <v>4614068.8</v>
      </c>
      <c r="M8" s="245"/>
      <c r="N8" s="409">
        <f aca="true" t="shared" si="0" ref="N8:N20">(G8-L8)/L8*100</f>
        <v>-1.9627124515848928</v>
      </c>
      <c r="O8" s="245"/>
      <c r="P8" s="81"/>
      <c r="Q8" s="207"/>
      <c r="R8" s="225"/>
      <c r="S8" s="86"/>
      <c r="T8" s="83"/>
      <c r="U8" s="101"/>
      <c r="V8" s="90"/>
    </row>
    <row r="9" spans="1:22" ht="18" customHeight="1">
      <c r="A9" s="82"/>
      <c r="B9" s="254" t="s">
        <v>16</v>
      </c>
      <c r="C9" s="254"/>
      <c r="D9" s="255"/>
      <c r="E9" s="265">
        <v>3</v>
      </c>
      <c r="F9" s="256"/>
      <c r="G9" s="257">
        <v>4389607.06</v>
      </c>
      <c r="H9" s="245" t="s">
        <v>87</v>
      </c>
      <c r="I9" s="255"/>
      <c r="J9" s="268">
        <v>3</v>
      </c>
      <c r="K9" s="258"/>
      <c r="L9" s="257">
        <v>3865003.6</v>
      </c>
      <c r="M9" s="245"/>
      <c r="N9" s="409">
        <f>(G9-L9)/L9*100</f>
        <v>13.573168728743216</v>
      </c>
      <c r="O9" s="245"/>
      <c r="P9" s="81"/>
      <c r="Q9" s="207"/>
      <c r="R9" s="225"/>
      <c r="S9" s="96"/>
      <c r="T9" s="83"/>
      <c r="U9" s="98"/>
      <c r="V9" s="90"/>
    </row>
    <row r="10" spans="1:22" ht="18" customHeight="1">
      <c r="A10" s="82"/>
      <c r="B10" s="254" t="s">
        <v>92</v>
      </c>
      <c r="C10" s="254"/>
      <c r="D10" s="255"/>
      <c r="E10" s="265">
        <v>4</v>
      </c>
      <c r="F10" s="256"/>
      <c r="G10" s="257">
        <v>4283004.550124762</v>
      </c>
      <c r="H10" s="441"/>
      <c r="I10" s="255"/>
      <c r="J10" s="268">
        <v>5</v>
      </c>
      <c r="K10" s="258"/>
      <c r="L10" s="257">
        <v>3708150.1</v>
      </c>
      <c r="M10" s="245"/>
      <c r="N10" s="409">
        <f t="shared" si="0"/>
        <v>15.50245903273337</v>
      </c>
      <c r="O10" s="245"/>
      <c r="P10" s="81"/>
      <c r="Q10" s="207"/>
      <c r="R10" s="212"/>
      <c r="S10" s="86"/>
      <c r="T10" s="83"/>
      <c r="U10" s="101"/>
      <c r="V10" s="90"/>
    </row>
    <row r="11" spans="1:22" s="85" customFormat="1" ht="18" customHeight="1">
      <c r="A11" s="82"/>
      <c r="B11" s="254" t="s">
        <v>226</v>
      </c>
      <c r="C11" s="254"/>
      <c r="D11" s="255"/>
      <c r="E11" s="265">
        <v>5</v>
      </c>
      <c r="F11" s="256"/>
      <c r="G11" s="257">
        <v>3949107.8324820073</v>
      </c>
      <c r="H11" s="245"/>
      <c r="I11" s="255"/>
      <c r="J11" s="268">
        <v>4</v>
      </c>
      <c r="K11" s="258"/>
      <c r="L11" s="257">
        <v>3794310.3</v>
      </c>
      <c r="M11" s="245"/>
      <c r="N11" s="409">
        <f t="shared" si="0"/>
        <v>4.0797278093467355</v>
      </c>
      <c r="O11" s="245"/>
      <c r="P11" s="81"/>
      <c r="Q11" s="207"/>
      <c r="R11" s="212"/>
      <c r="S11" s="86"/>
      <c r="T11" s="83"/>
      <c r="U11" s="101"/>
      <c r="V11" s="101"/>
    </row>
    <row r="12" spans="1:22" s="85" customFormat="1" ht="18" customHeight="1">
      <c r="A12" s="82"/>
      <c r="B12" s="254" t="s">
        <v>100</v>
      </c>
      <c r="C12" s="254"/>
      <c r="D12" s="255"/>
      <c r="E12" s="265">
        <v>6</v>
      </c>
      <c r="F12" s="256"/>
      <c r="G12" s="257">
        <v>3279430</v>
      </c>
      <c r="H12" s="245"/>
      <c r="I12" s="255"/>
      <c r="J12" s="268">
        <v>14</v>
      </c>
      <c r="K12" s="258"/>
      <c r="L12" s="257">
        <v>917507.5</v>
      </c>
      <c r="M12" s="245"/>
      <c r="N12" s="409">
        <f t="shared" si="0"/>
        <v>257.42814091437947</v>
      </c>
      <c r="O12" s="245"/>
      <c r="P12" s="81"/>
      <c r="Q12" s="207"/>
      <c r="R12" s="212"/>
      <c r="S12" s="86"/>
      <c r="T12" s="83"/>
      <c r="U12" s="101"/>
      <c r="V12" s="101"/>
    </row>
    <row r="13" spans="1:22" s="85" customFormat="1" ht="18" customHeight="1">
      <c r="A13" s="82"/>
      <c r="B13" s="253" t="s">
        <v>124</v>
      </c>
      <c r="C13" s="254"/>
      <c r="D13" s="255"/>
      <c r="E13" s="265">
        <v>7</v>
      </c>
      <c r="F13" s="256"/>
      <c r="G13" s="257">
        <v>2723633.176201608</v>
      </c>
      <c r="H13" s="245"/>
      <c r="I13" s="255"/>
      <c r="J13" s="268">
        <v>6</v>
      </c>
      <c r="K13" s="258"/>
      <c r="L13" s="257">
        <v>1714953.3</v>
      </c>
      <c r="M13" s="245"/>
      <c r="N13" s="409">
        <f t="shared" si="0"/>
        <v>58.81675473038291</v>
      </c>
      <c r="O13" s="245"/>
      <c r="P13" s="81"/>
      <c r="Q13" s="207"/>
      <c r="S13" s="86"/>
      <c r="T13" s="83"/>
      <c r="U13" s="101"/>
      <c r="V13" s="101"/>
    </row>
    <row r="14" spans="1:22" s="85" customFormat="1" ht="18" customHeight="1">
      <c r="A14" s="82"/>
      <c r="B14" s="254" t="s">
        <v>97</v>
      </c>
      <c r="C14" s="254"/>
      <c r="D14" s="255"/>
      <c r="E14" s="265">
        <v>8</v>
      </c>
      <c r="F14" s="256"/>
      <c r="G14" s="257">
        <v>2085046.6167620725</v>
      </c>
      <c r="H14" s="245"/>
      <c r="I14" s="255"/>
      <c r="J14" s="268">
        <v>8</v>
      </c>
      <c r="K14" s="258"/>
      <c r="L14" s="257">
        <v>1637609.8</v>
      </c>
      <c r="M14" s="245"/>
      <c r="N14" s="409">
        <f>(G14-L14)/L14*100</f>
        <v>27.322553685381735</v>
      </c>
      <c r="O14" s="245"/>
      <c r="P14" s="81"/>
      <c r="Q14" s="207"/>
      <c r="R14" s="212"/>
      <c r="S14" s="86"/>
      <c r="T14" s="83"/>
      <c r="U14" s="101"/>
      <c r="V14" s="101"/>
    </row>
    <row r="15" spans="1:22" s="85" customFormat="1" ht="18" customHeight="1">
      <c r="A15" s="82"/>
      <c r="B15" s="253" t="s">
        <v>17</v>
      </c>
      <c r="C15" s="290"/>
      <c r="D15" s="255"/>
      <c r="E15" s="268">
        <v>9</v>
      </c>
      <c r="F15" s="258"/>
      <c r="G15" s="257">
        <v>1974040.6162464984</v>
      </c>
      <c r="H15" s="245"/>
      <c r="I15" s="255"/>
      <c r="J15" s="268">
        <v>7</v>
      </c>
      <c r="K15" s="258"/>
      <c r="L15" s="257">
        <v>1700708.1</v>
      </c>
      <c r="M15" s="245"/>
      <c r="N15" s="409">
        <f t="shared" si="0"/>
        <v>16.0716889774617</v>
      </c>
      <c r="O15" s="245"/>
      <c r="P15" s="81"/>
      <c r="Q15" s="207"/>
      <c r="R15" s="212"/>
      <c r="S15" s="87"/>
      <c r="T15" s="83"/>
      <c r="U15" s="101"/>
      <c r="V15" s="101"/>
    </row>
    <row r="16" spans="1:22" s="85" customFormat="1" ht="18" customHeight="1">
      <c r="A16" s="82"/>
      <c r="B16" s="599" t="s">
        <v>230</v>
      </c>
      <c r="C16" s="600"/>
      <c r="D16" s="282"/>
      <c r="E16" s="267">
        <v>10</v>
      </c>
      <c r="F16" s="283"/>
      <c r="G16" s="264">
        <v>1800995.0682518713</v>
      </c>
      <c r="H16" s="260"/>
      <c r="I16" s="259"/>
      <c r="J16" s="267">
        <v>9</v>
      </c>
      <c r="K16" s="283"/>
      <c r="L16" s="264">
        <v>1322915.3</v>
      </c>
      <c r="M16" s="260"/>
      <c r="N16" s="409">
        <f t="shared" si="0"/>
        <v>36.1383505241697</v>
      </c>
      <c r="O16" s="245"/>
      <c r="P16" s="81"/>
      <c r="Q16" s="207"/>
      <c r="R16" s="212"/>
      <c r="S16" s="86"/>
      <c r="T16" s="83"/>
      <c r="U16" s="101"/>
      <c r="V16" s="101"/>
    </row>
    <row r="17" spans="1:22" s="89" customFormat="1" ht="18" customHeight="1">
      <c r="A17" s="82"/>
      <c r="B17" s="261" t="s">
        <v>93</v>
      </c>
      <c r="C17" s="251"/>
      <c r="D17" s="259"/>
      <c r="E17" s="266"/>
      <c r="F17" s="259"/>
      <c r="G17" s="259"/>
      <c r="H17" s="260"/>
      <c r="I17" s="259"/>
      <c r="J17" s="266"/>
      <c r="K17" s="259"/>
      <c r="L17" s="259"/>
      <c r="M17" s="260"/>
      <c r="N17" s="411"/>
      <c r="O17" s="262"/>
      <c r="P17" s="81"/>
      <c r="Q17" s="207"/>
      <c r="R17" s="101"/>
      <c r="S17" s="101"/>
      <c r="T17" s="83"/>
      <c r="U17" s="101"/>
      <c r="V17" s="98"/>
    </row>
    <row r="18" spans="1:22" s="89" customFormat="1" ht="18" customHeight="1">
      <c r="A18" s="82"/>
      <c r="B18" s="254" t="s">
        <v>99</v>
      </c>
      <c r="C18" s="263"/>
      <c r="D18" s="239"/>
      <c r="E18" s="265">
        <v>19</v>
      </c>
      <c r="F18" s="239"/>
      <c r="G18" s="257">
        <v>747795.1844420434</v>
      </c>
      <c r="H18" s="245" t="s">
        <v>87</v>
      </c>
      <c r="I18" s="239"/>
      <c r="J18" s="268">
        <v>19</v>
      </c>
      <c r="K18" s="239"/>
      <c r="L18" s="257">
        <v>594659.4</v>
      </c>
      <c r="M18" s="245"/>
      <c r="N18" s="409">
        <f t="shared" si="0"/>
        <v>25.751847938844218</v>
      </c>
      <c r="O18" s="245"/>
      <c r="P18" s="81"/>
      <c r="Q18" s="207"/>
      <c r="R18" s="212"/>
      <c r="S18" s="101"/>
      <c r="T18" s="83"/>
      <c r="U18" s="101"/>
      <c r="V18" s="98"/>
    </row>
    <row r="19" spans="1:22" s="89" customFormat="1" ht="18" customHeight="1">
      <c r="A19" s="82"/>
      <c r="B19" s="254" t="s">
        <v>94</v>
      </c>
      <c r="C19" s="263"/>
      <c r="D19" s="239"/>
      <c r="E19" s="265">
        <v>20</v>
      </c>
      <c r="F19" s="239"/>
      <c r="G19" s="257">
        <v>637928.4689189189</v>
      </c>
      <c r="H19" s="441"/>
      <c r="I19" s="239"/>
      <c r="J19" s="268">
        <v>25</v>
      </c>
      <c r="K19" s="239"/>
      <c r="L19" s="257">
        <v>227947.3</v>
      </c>
      <c r="M19" s="245"/>
      <c r="N19" s="409">
        <f t="shared" si="0"/>
        <v>179.85787456965662</v>
      </c>
      <c r="O19" s="245"/>
      <c r="P19" s="81"/>
      <c r="Q19" s="207"/>
      <c r="R19" s="212"/>
      <c r="S19" s="101"/>
      <c r="T19" s="83"/>
      <c r="U19" s="101"/>
      <c r="V19" s="98"/>
    </row>
    <row r="20" spans="1:22" s="89" customFormat="1" ht="18" customHeight="1">
      <c r="A20" s="82"/>
      <c r="B20" s="261" t="s">
        <v>101</v>
      </c>
      <c r="C20" s="251"/>
      <c r="D20" s="259"/>
      <c r="E20" s="267">
        <v>21</v>
      </c>
      <c r="F20" s="259"/>
      <c r="G20" s="264">
        <v>568684.9810279406</v>
      </c>
      <c r="H20" s="260" t="s">
        <v>87</v>
      </c>
      <c r="I20" s="259"/>
      <c r="J20" s="267">
        <v>20</v>
      </c>
      <c r="K20" s="259"/>
      <c r="L20" s="264">
        <v>384286.4</v>
      </c>
      <c r="M20" s="260"/>
      <c r="N20" s="410">
        <f t="shared" si="0"/>
        <v>47.98467523907705</v>
      </c>
      <c r="O20" s="260"/>
      <c r="P20" s="81"/>
      <c r="Q20" s="207"/>
      <c r="R20" s="212"/>
      <c r="S20" s="101"/>
      <c r="T20" s="83"/>
      <c r="U20" s="101"/>
      <c r="V20" s="98"/>
    </row>
    <row r="21" spans="1:22" s="89" customFormat="1" ht="12.75" customHeight="1">
      <c r="A21" s="86"/>
      <c r="B21" s="86"/>
      <c r="C21" s="86"/>
      <c r="D21" s="86"/>
      <c r="E21" s="213"/>
      <c r="F21" s="86"/>
      <c r="G21" s="86"/>
      <c r="H21" s="86"/>
      <c r="I21" s="86"/>
      <c r="J21" s="213"/>
      <c r="K21" s="86"/>
      <c r="L21" s="86"/>
      <c r="M21" s="86"/>
      <c r="N21" s="214"/>
      <c r="O21" s="86"/>
      <c r="P21" s="207"/>
      <c r="Q21" s="207"/>
      <c r="R21" s="212"/>
      <c r="S21" s="101"/>
      <c r="T21" s="83"/>
      <c r="U21" s="101"/>
      <c r="V21" s="98"/>
    </row>
    <row r="22" spans="1:22" s="89" customFormat="1" ht="12.75" customHeight="1">
      <c r="A22" s="86"/>
      <c r="B22" s="209" t="s">
        <v>150</v>
      </c>
      <c r="C22" s="86"/>
      <c r="D22" s="86"/>
      <c r="E22" s="213"/>
      <c r="F22" s="86"/>
      <c r="G22" s="86"/>
      <c r="H22" s="86"/>
      <c r="I22" s="86"/>
      <c r="J22" s="213"/>
      <c r="K22" s="86"/>
      <c r="L22" s="257"/>
      <c r="M22" s="86"/>
      <c r="N22" s="214"/>
      <c r="O22" s="86"/>
      <c r="P22" s="207"/>
      <c r="Q22" s="207"/>
      <c r="R22" s="212"/>
      <c r="S22" s="101"/>
      <c r="T22" s="83"/>
      <c r="U22" s="101"/>
      <c r="V22" s="98"/>
    </row>
    <row r="23" spans="1:22" s="89" customFormat="1" ht="12.75" customHeight="1">
      <c r="A23" s="86"/>
      <c r="B23" s="209"/>
      <c r="C23" s="86"/>
      <c r="D23" s="86"/>
      <c r="E23" s="213"/>
      <c r="F23" s="86"/>
      <c r="G23" s="86"/>
      <c r="H23" s="86"/>
      <c r="I23" s="86"/>
      <c r="J23" s="213"/>
      <c r="K23" s="86"/>
      <c r="L23" s="257"/>
      <c r="M23" s="86"/>
      <c r="N23" s="214"/>
      <c r="O23" s="86"/>
      <c r="P23" s="207"/>
      <c r="Q23" s="207"/>
      <c r="R23" s="212"/>
      <c r="S23" s="101"/>
      <c r="T23" s="83"/>
      <c r="U23" s="101"/>
      <c r="V23" s="98"/>
    </row>
    <row r="24" spans="1:21" s="85" customFormat="1" ht="11.25" customHeight="1">
      <c r="A24" s="207"/>
      <c r="B24" s="215" t="s">
        <v>295</v>
      </c>
      <c r="C24" s="87"/>
      <c r="D24" s="86"/>
      <c r="E24" s="100"/>
      <c r="F24" s="87"/>
      <c r="G24" s="217"/>
      <c r="H24" s="86"/>
      <c r="I24" s="86"/>
      <c r="J24" s="218"/>
      <c r="K24" s="86"/>
      <c r="L24" s="102"/>
      <c r="M24" s="86"/>
      <c r="N24" s="103"/>
      <c r="O24" s="207"/>
      <c r="P24" s="94"/>
      <c r="Q24" s="95"/>
      <c r="S24" s="91"/>
      <c r="T24" s="92"/>
      <c r="U24" s="93"/>
    </row>
    <row r="25" spans="1:21" s="85" customFormat="1" ht="11.25" customHeight="1">
      <c r="A25" s="207"/>
      <c r="B25" s="215"/>
      <c r="C25" s="87"/>
      <c r="D25" s="86"/>
      <c r="E25" s="100"/>
      <c r="F25" s="87"/>
      <c r="G25" s="217"/>
      <c r="H25" s="86"/>
      <c r="I25" s="86"/>
      <c r="J25" s="218"/>
      <c r="K25" s="86"/>
      <c r="L25" s="102"/>
      <c r="M25" s="86"/>
      <c r="N25" s="103"/>
      <c r="O25" s="207"/>
      <c r="P25" s="94"/>
      <c r="Q25" s="95"/>
      <c r="S25" s="91"/>
      <c r="T25" s="92"/>
      <c r="U25" s="93"/>
    </row>
    <row r="26" spans="1:22" s="89" customFormat="1" ht="12.75" customHeight="1">
      <c r="A26" s="86"/>
      <c r="B26" s="209" t="s">
        <v>127</v>
      </c>
      <c r="C26" s="86"/>
      <c r="D26" s="86"/>
      <c r="E26" s="213"/>
      <c r="F26" s="86"/>
      <c r="G26" s="86"/>
      <c r="H26" s="86"/>
      <c r="I26" s="86"/>
      <c r="J26" s="213"/>
      <c r="K26" s="86"/>
      <c r="L26" s="86"/>
      <c r="M26" s="86"/>
      <c r="N26" s="214"/>
      <c r="O26" s="86"/>
      <c r="P26" s="207"/>
      <c r="Q26" s="207"/>
      <c r="R26" s="212"/>
      <c r="S26" s="101"/>
      <c r="T26" s="83"/>
      <c r="U26" s="101"/>
      <c r="V26" s="98"/>
    </row>
    <row r="27" spans="1:21" s="85" customFormat="1" ht="11.25" customHeight="1">
      <c r="A27" s="207"/>
      <c r="B27" s="215"/>
      <c r="C27" s="87"/>
      <c r="D27" s="86"/>
      <c r="E27" s="100"/>
      <c r="F27" s="87"/>
      <c r="G27" s="217"/>
      <c r="H27" s="86"/>
      <c r="I27" s="86"/>
      <c r="J27" s="218"/>
      <c r="K27" s="86"/>
      <c r="L27" s="102"/>
      <c r="M27" s="86"/>
      <c r="N27" s="103"/>
      <c r="O27" s="207"/>
      <c r="P27" s="94"/>
      <c r="Q27" s="95"/>
      <c r="S27" s="91"/>
      <c r="T27" s="92"/>
      <c r="U27" s="93"/>
    </row>
    <row r="28" spans="1:21" s="85" customFormat="1" ht="11.25" customHeight="1">
      <c r="A28" s="86"/>
      <c r="B28" s="215" t="s">
        <v>283</v>
      </c>
      <c r="C28" s="87"/>
      <c r="D28" s="86"/>
      <c r="E28" s="216"/>
      <c r="F28" s="87"/>
      <c r="G28" s="87"/>
      <c r="H28" s="86"/>
      <c r="I28" s="86"/>
      <c r="J28" s="213"/>
      <c r="K28" s="86"/>
      <c r="L28" s="86"/>
      <c r="M28" s="86"/>
      <c r="N28" s="214"/>
      <c r="O28" s="86"/>
      <c r="P28" s="94"/>
      <c r="Q28" s="95"/>
      <c r="S28" s="91"/>
      <c r="T28" s="92"/>
      <c r="U28" s="93"/>
    </row>
    <row r="29" spans="1:21" s="85" customFormat="1" ht="11.25" customHeight="1">
      <c r="A29" s="207"/>
      <c r="B29" s="215" t="s">
        <v>284</v>
      </c>
      <c r="C29" s="87"/>
      <c r="D29" s="86"/>
      <c r="E29" s="100"/>
      <c r="F29" s="87"/>
      <c r="G29" s="217"/>
      <c r="H29" s="86"/>
      <c r="I29" s="86"/>
      <c r="J29" s="218"/>
      <c r="K29" s="86"/>
      <c r="L29" s="102"/>
      <c r="M29" s="86"/>
      <c r="N29" s="103"/>
      <c r="O29" s="207"/>
      <c r="P29" s="94"/>
      <c r="Q29" s="95"/>
      <c r="S29" s="91"/>
      <c r="T29" s="92"/>
      <c r="U29" s="93"/>
    </row>
    <row r="31" spans="1:22" s="89" customFormat="1" ht="12.75" customHeight="1">
      <c r="A31" s="86"/>
      <c r="B31" s="209" t="s">
        <v>159</v>
      </c>
      <c r="C31" s="86"/>
      <c r="D31" s="86"/>
      <c r="E31" s="213"/>
      <c r="F31" s="86"/>
      <c r="G31" s="86"/>
      <c r="H31" s="86"/>
      <c r="I31" s="86"/>
      <c r="J31" s="213"/>
      <c r="K31" s="86"/>
      <c r="L31" s="86"/>
      <c r="M31" s="86"/>
      <c r="N31" s="214"/>
      <c r="O31" s="86"/>
      <c r="P31" s="207"/>
      <c r="Q31" s="207"/>
      <c r="R31" s="212"/>
      <c r="S31" s="101"/>
      <c r="T31" s="83"/>
      <c r="U31" s="101"/>
      <c r="V31" s="98"/>
    </row>
    <row r="32" spans="1:21" s="85" customFormat="1" ht="12.75">
      <c r="A32" s="74"/>
      <c r="B32" s="74"/>
      <c r="C32" s="74"/>
      <c r="D32" s="72"/>
      <c r="E32" s="74"/>
      <c r="F32" s="74"/>
      <c r="G32" s="105"/>
      <c r="H32" s="74"/>
      <c r="I32" s="74"/>
      <c r="J32" s="104"/>
      <c r="K32" s="107"/>
      <c r="L32" s="106"/>
      <c r="M32" s="107"/>
      <c r="N32" s="108"/>
      <c r="O32" s="74"/>
      <c r="P32" s="94"/>
      <c r="U32" s="109"/>
    </row>
    <row r="33" spans="1:21" s="85" customFormat="1" ht="12.75">
      <c r="A33" s="74"/>
      <c r="B33" s="74"/>
      <c r="C33" s="74"/>
      <c r="D33" s="72"/>
      <c r="E33" s="74"/>
      <c r="F33" s="74"/>
      <c r="G33" s="105"/>
      <c r="H33" s="74"/>
      <c r="I33" s="74"/>
      <c r="J33" s="104"/>
      <c r="K33" s="107"/>
      <c r="L33" s="106"/>
      <c r="M33" s="107"/>
      <c r="N33" s="108"/>
      <c r="O33" s="74"/>
      <c r="P33" s="94"/>
      <c r="U33" s="109"/>
    </row>
    <row r="34" spans="1:21" s="85" customFormat="1" ht="12.75">
      <c r="A34" s="74"/>
      <c r="B34" s="74"/>
      <c r="C34" s="74"/>
      <c r="D34" s="72"/>
      <c r="E34" s="74"/>
      <c r="F34" s="74"/>
      <c r="G34" s="105"/>
      <c r="H34" s="74"/>
      <c r="I34" s="74"/>
      <c r="J34" s="104"/>
      <c r="K34" s="107"/>
      <c r="L34" s="106"/>
      <c r="M34" s="107"/>
      <c r="N34" s="108"/>
      <c r="O34" s="74"/>
      <c r="P34" s="94"/>
      <c r="U34" s="109"/>
    </row>
    <row r="35" spans="1:21" s="85" customFormat="1" ht="12.75">
      <c r="A35" s="74"/>
      <c r="B35" s="74"/>
      <c r="C35" s="74"/>
      <c r="D35" s="72"/>
      <c r="E35" s="74"/>
      <c r="F35" s="74"/>
      <c r="G35" s="105"/>
      <c r="H35" s="74"/>
      <c r="I35" s="74"/>
      <c r="J35" s="104"/>
      <c r="K35" s="107"/>
      <c r="L35" s="106"/>
      <c r="M35" s="107"/>
      <c r="N35" s="108"/>
      <c r="O35" s="74"/>
      <c r="P35" s="94"/>
      <c r="U35" s="109"/>
    </row>
    <row r="36" spans="1:21" s="85" customFormat="1" ht="12.75">
      <c r="A36" s="74"/>
      <c r="B36" s="74"/>
      <c r="C36" s="74"/>
      <c r="D36" s="72"/>
      <c r="E36" s="74"/>
      <c r="F36" s="74"/>
      <c r="G36" s="105"/>
      <c r="H36" s="74"/>
      <c r="I36" s="74"/>
      <c r="J36" s="104"/>
      <c r="K36" s="107"/>
      <c r="L36" s="106"/>
      <c r="M36" s="107"/>
      <c r="N36" s="108"/>
      <c r="O36" s="74"/>
      <c r="P36" s="94"/>
      <c r="U36" s="109"/>
    </row>
    <row r="37" spans="1:21" s="85" customFormat="1" ht="12.75">
      <c r="A37" s="74"/>
      <c r="B37" s="74"/>
      <c r="C37" s="74"/>
      <c r="D37" s="72"/>
      <c r="E37" s="74"/>
      <c r="F37" s="74"/>
      <c r="G37" s="105"/>
      <c r="H37" s="74"/>
      <c r="I37" s="74"/>
      <c r="J37" s="104"/>
      <c r="K37" s="107"/>
      <c r="L37" s="106"/>
      <c r="M37" s="107"/>
      <c r="N37" s="108"/>
      <c r="O37" s="74"/>
      <c r="P37" s="94"/>
      <c r="U37" s="109"/>
    </row>
    <row r="38" spans="1:21" s="85" customFormat="1" ht="12.75">
      <c r="A38" s="74"/>
      <c r="B38" s="74"/>
      <c r="C38" s="74"/>
      <c r="D38" s="72"/>
      <c r="E38" s="74"/>
      <c r="F38" s="74"/>
      <c r="G38" s="105"/>
      <c r="H38" s="74"/>
      <c r="I38" s="74"/>
      <c r="J38" s="104"/>
      <c r="K38" s="107"/>
      <c r="L38" s="106"/>
      <c r="M38" s="107"/>
      <c r="N38" s="108"/>
      <c r="O38" s="74"/>
      <c r="P38" s="94"/>
      <c r="U38" s="109"/>
    </row>
    <row r="39" spans="1:21" s="85" customFormat="1" ht="12.75">
      <c r="A39" s="74"/>
      <c r="B39" s="74"/>
      <c r="C39" s="74"/>
      <c r="D39" s="72"/>
      <c r="E39" s="74"/>
      <c r="F39" s="74"/>
      <c r="G39" s="105"/>
      <c r="H39" s="74"/>
      <c r="I39" s="74"/>
      <c r="J39" s="104"/>
      <c r="K39" s="107"/>
      <c r="L39" s="106"/>
      <c r="M39" s="107"/>
      <c r="N39" s="108"/>
      <c r="O39" s="74"/>
      <c r="P39" s="94"/>
      <c r="U39" s="109"/>
    </row>
    <row r="40" spans="1:21" s="85" customFormat="1" ht="12.75">
      <c r="A40" s="74"/>
      <c r="B40" s="74"/>
      <c r="C40" s="74"/>
      <c r="D40" s="72"/>
      <c r="E40" s="74"/>
      <c r="F40" s="74"/>
      <c r="G40" s="105"/>
      <c r="H40" s="74"/>
      <c r="I40" s="74"/>
      <c r="J40" s="104"/>
      <c r="K40" s="107"/>
      <c r="L40" s="106"/>
      <c r="M40" s="107"/>
      <c r="N40" s="108"/>
      <c r="O40" s="74"/>
      <c r="P40" s="94"/>
      <c r="U40" s="109"/>
    </row>
    <row r="41" spans="10:20" ht="12.75">
      <c r="J41" s="104"/>
      <c r="L41" s="105"/>
      <c r="M41" s="110"/>
      <c r="N41" s="110"/>
      <c r="P41" s="74"/>
      <c r="Q41" s="74"/>
      <c r="R41" s="74"/>
      <c r="S41" s="74"/>
      <c r="T41" s="75"/>
    </row>
    <row r="42" spans="4:20" ht="12.75">
      <c r="D42" s="76"/>
      <c r="E42" s="105"/>
      <c r="F42" s="104"/>
      <c r="J42" s="104"/>
      <c r="L42" s="105"/>
      <c r="M42" s="110"/>
      <c r="N42" s="110"/>
      <c r="P42" s="74"/>
      <c r="Q42" s="74"/>
      <c r="R42" s="74"/>
      <c r="S42" s="74"/>
      <c r="T42" s="75"/>
    </row>
    <row r="43" spans="4:20" ht="12.75">
      <c r="D43" s="76"/>
      <c r="E43" s="105"/>
      <c r="J43" s="104"/>
      <c r="N43" s="110"/>
      <c r="P43" s="74"/>
      <c r="Q43" s="74"/>
      <c r="R43" s="74"/>
      <c r="S43" s="74"/>
      <c r="T43" s="75"/>
    </row>
    <row r="44" spans="4:20" ht="12.75">
      <c r="D44" s="76"/>
      <c r="E44" s="105"/>
      <c r="J44" s="104"/>
      <c r="L44" s="105"/>
      <c r="N44" s="110"/>
      <c r="P44" s="74"/>
      <c r="Q44" s="74"/>
      <c r="R44" s="74"/>
      <c r="S44" s="74"/>
      <c r="T44" s="75"/>
    </row>
    <row r="45" spans="4:20" ht="12.75">
      <c r="D45" s="76"/>
      <c r="E45" s="105"/>
      <c r="J45" s="104"/>
      <c r="N45" s="110"/>
      <c r="P45" s="74"/>
      <c r="Q45" s="74"/>
      <c r="R45" s="74"/>
      <c r="S45" s="74"/>
      <c r="T45" s="75"/>
    </row>
    <row r="46" spans="10:18" ht="12.75">
      <c r="J46" s="104"/>
      <c r="K46" s="104"/>
      <c r="L46" s="105"/>
      <c r="M46" s="110"/>
      <c r="N46" s="110"/>
      <c r="R46" s="111"/>
    </row>
    <row r="47" spans="10:14" ht="12.75">
      <c r="J47" s="104"/>
      <c r="L47" s="105"/>
      <c r="N47" s="110"/>
    </row>
    <row r="48" spans="10:14" ht="12.75">
      <c r="J48" s="104"/>
      <c r="L48" s="105"/>
      <c r="N48" s="110"/>
    </row>
    <row r="49" spans="4:14" ht="12.75">
      <c r="D49" s="76"/>
      <c r="E49" s="105"/>
      <c r="J49" s="104"/>
      <c r="L49" s="105"/>
      <c r="N49" s="110"/>
    </row>
    <row r="50" spans="4:14" ht="12.75">
      <c r="D50" s="76"/>
      <c r="E50" s="105"/>
      <c r="F50" s="104"/>
      <c r="J50" s="104"/>
      <c r="K50" s="104"/>
      <c r="N50" s="110"/>
    </row>
    <row r="51" spans="6:14" ht="12.75">
      <c r="F51" s="104"/>
      <c r="J51" s="104"/>
      <c r="N51" s="110"/>
    </row>
    <row r="52" spans="4:13" ht="12.75">
      <c r="D52" s="76"/>
      <c r="E52" s="105"/>
      <c r="F52" s="104"/>
      <c r="J52" s="104"/>
      <c r="K52" s="104"/>
      <c r="M52" s="110"/>
    </row>
    <row r="53" spans="4:14" ht="12.75">
      <c r="D53" s="76"/>
      <c r="E53" s="105"/>
      <c r="G53" s="105"/>
      <c r="J53" s="104"/>
      <c r="L53" s="105"/>
      <c r="N53" s="110"/>
    </row>
    <row r="54" spans="4:14" ht="12.75">
      <c r="D54" s="76"/>
      <c r="E54" s="105"/>
      <c r="J54" s="104"/>
      <c r="M54" s="110"/>
      <c r="N54" s="110"/>
    </row>
    <row r="56" spans="4:5" ht="12.75">
      <c r="D56" s="76"/>
      <c r="E56" s="105"/>
    </row>
    <row r="59" spans="4:5" ht="12.75">
      <c r="D59" s="76"/>
      <c r="E59" s="105"/>
    </row>
    <row r="60" spans="4:5" ht="12.75">
      <c r="D60" s="76"/>
      <c r="E60" s="105"/>
    </row>
    <row r="61" spans="4:5" ht="12.75">
      <c r="D61" s="76"/>
      <c r="E61" s="105"/>
    </row>
    <row r="62" ht="12.75">
      <c r="E62" s="105"/>
    </row>
  </sheetData>
  <mergeCells count="1">
    <mergeCell ref="B16:C16"/>
  </mergeCells>
  <printOptions/>
  <pageMargins left="0.551181102362205" right="0" top="0.984251968503937" bottom="0.196850393700787" header="0.511811023622047" footer="0.1"/>
  <pageSetup firstPageNumber="10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7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287" customWidth="1"/>
    <col min="2" max="2" width="3.75390625" style="287" customWidth="1"/>
    <col min="3" max="3" width="52.50390625" style="287" customWidth="1"/>
    <col min="4" max="4" width="17.25390625" style="287" customWidth="1"/>
    <col min="5" max="5" width="10.00390625" style="287" customWidth="1"/>
    <col min="6" max="6" width="6.75390625" style="287" customWidth="1"/>
    <col min="7" max="16384" width="9.00390625" style="287" customWidth="1"/>
  </cols>
  <sheetData>
    <row r="1" spans="1:2" ht="18.75">
      <c r="A1" s="295" t="s">
        <v>300</v>
      </c>
      <c r="B1" s="295"/>
    </row>
    <row r="2" spans="1:2" ht="18.75">
      <c r="A2" s="334" t="s">
        <v>235</v>
      </c>
      <c r="B2" s="295"/>
    </row>
    <row r="3" spans="1:2" ht="18.75">
      <c r="A3" s="295"/>
      <c r="B3" s="295"/>
    </row>
    <row r="4" spans="1:4" ht="15.75">
      <c r="A4" s="333" t="s">
        <v>53</v>
      </c>
      <c r="B4" s="333"/>
      <c r="C4" s="300"/>
      <c r="D4" s="300"/>
    </row>
    <row r="5" spans="1:5" s="220" customFormat="1" ht="27" customHeight="1">
      <c r="A5" s="335" t="s">
        <v>14</v>
      </c>
      <c r="B5" s="336"/>
      <c r="C5" s="474" t="s">
        <v>19</v>
      </c>
      <c r="D5" s="597" t="s">
        <v>18</v>
      </c>
      <c r="E5" s="598"/>
    </row>
    <row r="6" spans="1:6" s="219" customFormat="1" ht="22.5" customHeight="1">
      <c r="A6" s="338">
        <v>1</v>
      </c>
      <c r="B6" s="511"/>
      <c r="C6" s="276" t="s">
        <v>304</v>
      </c>
      <c r="D6" s="415">
        <v>32.923238</v>
      </c>
      <c r="E6" s="413"/>
      <c r="F6" s="341"/>
    </row>
    <row r="7" spans="1:6" s="219" customFormat="1" ht="22.5" customHeight="1">
      <c r="A7" s="338">
        <v>2</v>
      </c>
      <c r="B7" s="511"/>
      <c r="C7" s="276" t="s">
        <v>305</v>
      </c>
      <c r="D7" s="416">
        <v>22.107</v>
      </c>
      <c r="E7" s="331"/>
      <c r="F7" s="341"/>
    </row>
    <row r="8" spans="1:6" s="219" customFormat="1" ht="22.5" customHeight="1">
      <c r="A8" s="338">
        <v>3</v>
      </c>
      <c r="B8" s="511"/>
      <c r="C8" s="276" t="s">
        <v>231</v>
      </c>
      <c r="D8" s="416">
        <v>14.848799999999999</v>
      </c>
      <c r="E8" s="331"/>
      <c r="F8" s="341"/>
    </row>
    <row r="9" spans="1:6" s="219" customFormat="1" ht="22.5" customHeight="1">
      <c r="A9" s="338">
        <v>4</v>
      </c>
      <c r="B9" s="511"/>
      <c r="C9" s="276" t="s">
        <v>306</v>
      </c>
      <c r="D9" s="416">
        <v>14.7892139</v>
      </c>
      <c r="E9" s="331"/>
      <c r="F9" s="341"/>
    </row>
    <row r="10" spans="1:6" s="219" customFormat="1" ht="22.5" customHeight="1">
      <c r="A10" s="338">
        <v>5</v>
      </c>
      <c r="B10" s="511"/>
      <c r="C10" s="276" t="s">
        <v>232</v>
      </c>
      <c r="D10" s="416">
        <v>13.735876000000001</v>
      </c>
      <c r="E10" s="414"/>
      <c r="F10" s="341"/>
    </row>
    <row r="11" spans="1:32" s="219" customFormat="1" ht="22.5" customHeight="1">
      <c r="A11" s="338">
        <v>6</v>
      </c>
      <c r="B11" s="511"/>
      <c r="C11" s="276" t="s">
        <v>307</v>
      </c>
      <c r="D11" s="416">
        <v>13.268125</v>
      </c>
      <c r="E11" s="331"/>
      <c r="F11" s="341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</row>
    <row r="12" spans="1:6" s="219" customFormat="1" ht="22.5" customHeight="1">
      <c r="A12" s="338">
        <v>7</v>
      </c>
      <c r="B12" s="511"/>
      <c r="C12" s="276" t="s">
        <v>285</v>
      </c>
      <c r="D12" s="416">
        <v>13.1298165</v>
      </c>
      <c r="E12" s="331"/>
      <c r="F12" s="341"/>
    </row>
    <row r="13" spans="1:6" s="219" customFormat="1" ht="22.5" customHeight="1">
      <c r="A13" s="338">
        <v>8</v>
      </c>
      <c r="B13" s="511"/>
      <c r="C13" s="276" t="s">
        <v>308</v>
      </c>
      <c r="D13" s="416">
        <v>11.452</v>
      </c>
      <c r="E13" s="331"/>
      <c r="F13" s="341"/>
    </row>
    <row r="14" spans="1:6" s="219" customFormat="1" ht="22.5" customHeight="1">
      <c r="A14" s="338">
        <v>9</v>
      </c>
      <c r="B14" s="511"/>
      <c r="C14" s="276" t="s">
        <v>233</v>
      </c>
      <c r="D14" s="416">
        <v>9.9550858</v>
      </c>
      <c r="E14" s="331"/>
      <c r="F14" s="341"/>
    </row>
    <row r="15" spans="1:6" s="219" customFormat="1" ht="22.5" customHeight="1">
      <c r="A15" s="342">
        <v>10</v>
      </c>
      <c r="B15" s="512"/>
      <c r="C15" s="277" t="s">
        <v>234</v>
      </c>
      <c r="D15" s="417">
        <v>9.04176</v>
      </c>
      <c r="E15" s="412"/>
      <c r="F15" s="341"/>
    </row>
    <row r="16" spans="1:29" s="219" customFormat="1" ht="15.75">
      <c r="A16" s="303"/>
      <c r="B16" s="303"/>
      <c r="C16" s="303"/>
      <c r="D16" s="288"/>
      <c r="E16" s="288"/>
      <c r="F16" s="288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</row>
    <row r="17" spans="5:6" s="219" customFormat="1" ht="15">
      <c r="E17" s="220"/>
      <c r="F17" s="220"/>
    </row>
  </sheetData>
  <mergeCells count="1">
    <mergeCell ref="D5:E5"/>
  </mergeCells>
  <printOptions/>
  <pageMargins left="1.14173228346457" right="0" top="0.590551181102362" bottom="0.196850393700787" header="0.511811023622047" footer="0.1"/>
  <pageSetup firstPageNumber="11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6.5"/>
  <cols>
    <col min="1" max="1" width="8.875" style="287" customWidth="1"/>
    <col min="2" max="2" width="3.00390625" style="287" customWidth="1"/>
    <col min="3" max="3" width="47.375" style="287" customWidth="1"/>
    <col min="4" max="4" width="17.00390625" style="287" customWidth="1"/>
    <col min="5" max="5" width="16.00390625" style="287" customWidth="1"/>
    <col min="6" max="6" width="9.625" style="287" customWidth="1"/>
    <col min="7" max="16384" width="9.00390625" style="287" customWidth="1"/>
  </cols>
  <sheetData>
    <row r="1" spans="1:2" ht="19.5" customHeight="1">
      <c r="A1" s="295" t="s">
        <v>114</v>
      </c>
      <c r="B1" s="295"/>
    </row>
    <row r="2" spans="1:2" ht="19.5">
      <c r="A2" s="334" t="s">
        <v>235</v>
      </c>
      <c r="B2" s="328"/>
    </row>
    <row r="3" spans="1:2" ht="18.75">
      <c r="A3" s="295"/>
      <c r="B3" s="295"/>
    </row>
    <row r="4" spans="1:5" ht="15.75">
      <c r="A4" s="344" t="s">
        <v>54</v>
      </c>
      <c r="B4" s="344"/>
      <c r="C4" s="303"/>
      <c r="D4" s="303"/>
      <c r="E4" s="303"/>
    </row>
    <row r="5" spans="1:6" s="220" customFormat="1" ht="27.75" customHeight="1">
      <c r="A5" s="335" t="s">
        <v>14</v>
      </c>
      <c r="B5" s="345"/>
      <c r="C5" s="346" t="s">
        <v>19</v>
      </c>
      <c r="D5" s="473" t="s">
        <v>21</v>
      </c>
      <c r="E5" s="601" t="s">
        <v>18</v>
      </c>
      <c r="F5" s="598"/>
    </row>
    <row r="6" spans="1:6" s="219" customFormat="1" ht="22.5" customHeight="1">
      <c r="A6" s="338">
        <v>1</v>
      </c>
      <c r="B6" s="339"/>
      <c r="C6" s="276" t="s">
        <v>193</v>
      </c>
      <c r="D6" s="347" t="s">
        <v>155</v>
      </c>
      <c r="E6" s="348">
        <v>124.9479255</v>
      </c>
      <c r="F6" s="276"/>
    </row>
    <row r="7" spans="1:6" s="219" customFormat="1" ht="22.5" customHeight="1">
      <c r="A7" s="338">
        <v>2</v>
      </c>
      <c r="B7" s="349"/>
      <c r="C7" s="276" t="s">
        <v>194</v>
      </c>
      <c r="D7" s="347" t="s">
        <v>155</v>
      </c>
      <c r="E7" s="348">
        <v>86.74144009999999</v>
      </c>
      <c r="F7" s="276"/>
    </row>
    <row r="8" spans="1:6" s="219" customFormat="1" ht="22.5" customHeight="1">
      <c r="A8" s="338">
        <v>3</v>
      </c>
      <c r="B8" s="349"/>
      <c r="C8" s="276" t="s">
        <v>195</v>
      </c>
      <c r="D8" s="347" t="s">
        <v>82</v>
      </c>
      <c r="E8" s="348">
        <v>71.5782599</v>
      </c>
      <c r="F8" s="276"/>
    </row>
    <row r="9" spans="1:6" s="219" customFormat="1" ht="22.5" customHeight="1">
      <c r="A9" s="338">
        <v>4</v>
      </c>
      <c r="B9" s="349"/>
      <c r="C9" s="276" t="s">
        <v>196</v>
      </c>
      <c r="D9" s="347" t="s">
        <v>83</v>
      </c>
      <c r="E9" s="348">
        <v>43.607699091</v>
      </c>
      <c r="F9" s="276"/>
    </row>
    <row r="10" spans="1:6" s="219" customFormat="1" ht="22.5" customHeight="1">
      <c r="A10" s="338">
        <v>5</v>
      </c>
      <c r="B10" s="349"/>
      <c r="C10" s="276" t="s">
        <v>309</v>
      </c>
      <c r="D10" s="347">
        <v>2007</v>
      </c>
      <c r="E10" s="348">
        <v>32.923238</v>
      </c>
      <c r="F10" s="276"/>
    </row>
    <row r="11" spans="1:6" s="219" customFormat="1" ht="22.5" customHeight="1">
      <c r="A11" s="338">
        <v>6</v>
      </c>
      <c r="B11" s="349"/>
      <c r="C11" s="276" t="s">
        <v>197</v>
      </c>
      <c r="D11" s="347" t="s">
        <v>84</v>
      </c>
      <c r="E11" s="348">
        <v>32.66505456</v>
      </c>
      <c r="F11" s="350"/>
    </row>
    <row r="12" spans="1:6" s="219" customFormat="1" ht="22.5" customHeight="1">
      <c r="A12" s="338">
        <v>7</v>
      </c>
      <c r="B12" s="349"/>
      <c r="C12" s="276" t="s">
        <v>198</v>
      </c>
      <c r="D12" s="347" t="s">
        <v>85</v>
      </c>
      <c r="E12" s="348">
        <v>26.713818249999996</v>
      </c>
      <c r="F12" s="276"/>
    </row>
    <row r="13" spans="1:6" s="219" customFormat="1" ht="22.5" customHeight="1">
      <c r="A13" s="338">
        <v>8</v>
      </c>
      <c r="B13" s="349"/>
      <c r="C13" s="276" t="s">
        <v>199</v>
      </c>
      <c r="D13" s="347" t="s">
        <v>83</v>
      </c>
      <c r="E13" s="348">
        <v>26.680975919999998</v>
      </c>
      <c r="F13" s="276"/>
    </row>
    <row r="14" spans="1:6" s="219" customFormat="1" ht="22.5" customHeight="1">
      <c r="A14" s="338">
        <v>9</v>
      </c>
      <c r="B14" s="349"/>
      <c r="C14" s="276" t="s">
        <v>200</v>
      </c>
      <c r="D14" s="347" t="s">
        <v>82</v>
      </c>
      <c r="E14" s="348">
        <v>25.489368751</v>
      </c>
      <c r="F14" s="276"/>
    </row>
    <row r="15" spans="1:6" s="219" customFormat="1" ht="22.5" customHeight="1">
      <c r="A15" s="342">
        <v>10</v>
      </c>
      <c r="B15" s="351"/>
      <c r="C15" s="277" t="s">
        <v>201</v>
      </c>
      <c r="D15" s="352" t="s">
        <v>83</v>
      </c>
      <c r="E15" s="353">
        <v>22.329670859999997</v>
      </c>
      <c r="F15" s="277"/>
    </row>
    <row r="16" spans="1:6" s="219" customFormat="1" ht="15.75">
      <c r="A16" s="303"/>
      <c r="B16" s="303"/>
      <c r="C16" s="303"/>
      <c r="D16" s="288"/>
      <c r="E16" s="288"/>
      <c r="F16" s="288"/>
    </row>
    <row r="17" s="219" customFormat="1" ht="15.75">
      <c r="C17" s="287"/>
    </row>
    <row r="18" s="219" customFormat="1" ht="15.75">
      <c r="C18" s="287"/>
    </row>
    <row r="19" s="219" customFormat="1" ht="15.75">
      <c r="C19" s="287"/>
    </row>
    <row r="20" s="219" customFormat="1" ht="15.75">
      <c r="C20" s="287"/>
    </row>
  </sheetData>
  <mergeCells count="1">
    <mergeCell ref="E5:F5"/>
  </mergeCells>
  <printOptions/>
  <pageMargins left="0.551181102362205" right="0" top="0.590551181102362" bottom="0.196850393700787" header="0.511811023622047" footer="0.1"/>
  <pageSetup firstPageNumber="12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F1"/>
    </sheetView>
  </sheetViews>
  <sheetFormatPr defaultColWidth="9.00390625" defaultRowHeight="16.5"/>
  <cols>
    <col min="1" max="1" width="10.625" style="0" customWidth="1"/>
    <col min="2" max="2" width="14.75390625" style="0" customWidth="1"/>
    <col min="3" max="3" width="4.25390625" style="0" customWidth="1"/>
    <col min="4" max="4" width="34.125" style="0" customWidth="1"/>
    <col min="5" max="5" width="16.875" style="0" customWidth="1"/>
  </cols>
  <sheetData>
    <row r="1" spans="1:6" ht="21.75" customHeight="1">
      <c r="A1" s="592" t="s">
        <v>273</v>
      </c>
      <c r="B1" s="592"/>
      <c r="C1" s="592"/>
      <c r="D1" s="592"/>
      <c r="E1" s="592"/>
      <c r="F1" s="592"/>
    </row>
    <row r="2" spans="1:7" ht="21.75" customHeight="1">
      <c r="A2" s="472" t="s">
        <v>235</v>
      </c>
      <c r="B2" s="455"/>
      <c r="C2" s="455"/>
      <c r="D2" s="455"/>
      <c r="E2" s="455"/>
      <c r="F2" s="455"/>
      <c r="G2" s="455"/>
    </row>
    <row r="3" spans="2:7" ht="21.75" customHeight="1">
      <c r="B3" s="455"/>
      <c r="C3" s="455"/>
      <c r="D3" s="455"/>
      <c r="E3" s="455"/>
      <c r="F3" s="455"/>
      <c r="G3" s="455"/>
    </row>
    <row r="4" spans="1:7" ht="21.75" customHeight="1">
      <c r="A4" s="463" t="s">
        <v>149</v>
      </c>
      <c r="B4" s="455"/>
      <c r="C4" s="455"/>
      <c r="D4" s="455"/>
      <c r="E4" s="455"/>
      <c r="F4" s="455"/>
      <c r="G4" s="455"/>
    </row>
    <row r="5" spans="1:5" ht="22.5" customHeight="1">
      <c r="A5" s="460" t="s">
        <v>14</v>
      </c>
      <c r="B5" s="593" t="s">
        <v>161</v>
      </c>
      <c r="C5" s="594"/>
      <c r="D5" s="594" t="s">
        <v>162</v>
      </c>
      <c r="E5" s="595"/>
    </row>
    <row r="6" spans="1:5" ht="22.5" customHeight="1">
      <c r="A6" s="231">
        <v>1</v>
      </c>
      <c r="B6" s="560">
        <v>39358</v>
      </c>
      <c r="C6" s="458"/>
      <c r="D6" s="513">
        <v>210505533155</v>
      </c>
      <c r="E6" s="233"/>
    </row>
    <row r="7" spans="1:5" ht="22.5" customHeight="1">
      <c r="A7" s="231">
        <v>2</v>
      </c>
      <c r="B7" s="560">
        <v>39371</v>
      </c>
      <c r="C7" s="458"/>
      <c r="D7" s="513">
        <v>201413369933</v>
      </c>
      <c r="E7" s="233"/>
    </row>
    <row r="8" spans="1:5" ht="22.5" customHeight="1">
      <c r="A8" s="231">
        <v>3</v>
      </c>
      <c r="B8" s="560">
        <v>39367</v>
      </c>
      <c r="C8" s="458"/>
      <c r="D8" s="513">
        <v>195962197177</v>
      </c>
      <c r="E8" s="233"/>
    </row>
    <row r="9" spans="1:5" ht="22.5" customHeight="1">
      <c r="A9" s="231">
        <v>4</v>
      </c>
      <c r="B9" s="560">
        <v>39385</v>
      </c>
      <c r="C9" s="458"/>
      <c r="D9" s="513">
        <v>185681499300</v>
      </c>
      <c r="E9" s="233"/>
    </row>
    <row r="10" spans="1:5" ht="22.5" customHeight="1">
      <c r="A10" s="231">
        <v>5</v>
      </c>
      <c r="B10" s="560">
        <v>39366</v>
      </c>
      <c r="C10" s="458"/>
      <c r="D10" s="513">
        <v>179409273541</v>
      </c>
      <c r="E10" s="233"/>
    </row>
    <row r="11" spans="1:5" ht="22.5" customHeight="1">
      <c r="A11" s="231">
        <v>6</v>
      </c>
      <c r="B11" s="560">
        <v>39384</v>
      </c>
      <c r="C11" s="458"/>
      <c r="D11" s="513">
        <v>178382190802</v>
      </c>
      <c r="E11" s="233"/>
    </row>
    <row r="12" spans="1:5" ht="22.5" customHeight="1">
      <c r="A12" s="231">
        <v>7</v>
      </c>
      <c r="B12" s="560">
        <v>39370</v>
      </c>
      <c r="C12" s="458"/>
      <c r="D12" s="513">
        <v>174984449067</v>
      </c>
      <c r="E12" s="233"/>
    </row>
    <row r="13" spans="1:5" ht="22.5" customHeight="1">
      <c r="A13" s="231">
        <v>8</v>
      </c>
      <c r="B13" s="560">
        <v>39392</v>
      </c>
      <c r="C13" s="458"/>
      <c r="D13" s="513">
        <v>170352755573</v>
      </c>
      <c r="E13" s="233"/>
    </row>
    <row r="14" spans="1:5" ht="22.5" customHeight="1">
      <c r="A14" s="231">
        <v>9</v>
      </c>
      <c r="B14" s="560">
        <v>39373</v>
      </c>
      <c r="C14" s="458"/>
      <c r="D14" s="513">
        <v>169121203305</v>
      </c>
      <c r="E14" s="233"/>
    </row>
    <row r="15" spans="1:5" ht="22.5" customHeight="1">
      <c r="A15" s="229">
        <v>10</v>
      </c>
      <c r="B15" s="560">
        <v>39380</v>
      </c>
      <c r="C15" s="459"/>
      <c r="D15" s="513">
        <v>165926117174</v>
      </c>
      <c r="E15" s="230"/>
    </row>
    <row r="16" spans="2:4" ht="16.5">
      <c r="B16" s="456"/>
      <c r="C16" s="457"/>
      <c r="D16" s="456"/>
    </row>
    <row r="17" spans="1:8" ht="16.5">
      <c r="A17" s="465"/>
      <c r="B17" s="462"/>
      <c r="C17" s="462"/>
      <c r="D17" s="465"/>
      <c r="E17" s="464"/>
      <c r="F17" s="462"/>
      <c r="G17" s="465"/>
      <c r="H17" s="464"/>
    </row>
    <row r="18" spans="1:8" ht="16.5">
      <c r="A18" s="465"/>
      <c r="B18" s="462"/>
      <c r="C18" s="462"/>
      <c r="D18" s="465"/>
      <c r="E18" s="464"/>
      <c r="F18" s="462"/>
      <c r="G18" s="465"/>
      <c r="H18" s="464"/>
    </row>
    <row r="19" spans="1:8" ht="16.5">
      <c r="A19" s="465"/>
      <c r="B19" s="462"/>
      <c r="C19" s="462"/>
      <c r="D19" s="465"/>
      <c r="E19" s="464"/>
      <c r="F19" s="462"/>
      <c r="G19" s="465"/>
      <c r="H19" s="464"/>
    </row>
    <row r="20" spans="1:8" ht="16.5">
      <c r="A20" s="465"/>
      <c r="B20" s="462"/>
      <c r="C20" s="462"/>
      <c r="D20" s="465"/>
      <c r="E20" s="464"/>
      <c r="F20" s="462"/>
      <c r="G20" s="465"/>
      <c r="H20" s="464"/>
    </row>
    <row r="21" spans="1:7" ht="16.5">
      <c r="A21" s="465"/>
      <c r="B21" s="462"/>
      <c r="C21" s="462"/>
      <c r="D21" s="465"/>
      <c r="E21" s="464"/>
      <c r="F21" s="462"/>
      <c r="G21" s="465"/>
    </row>
    <row r="22" spans="1:5" ht="16.5">
      <c r="A22" s="465"/>
      <c r="B22" s="462"/>
      <c r="C22" s="462"/>
      <c r="D22" s="465"/>
      <c r="E22" s="464"/>
    </row>
    <row r="23" spans="1:5" ht="16.5">
      <c r="A23" s="462"/>
      <c r="B23" s="462"/>
      <c r="C23" s="462"/>
      <c r="D23" s="462"/>
      <c r="E23" s="462"/>
    </row>
  </sheetData>
  <mergeCells count="3">
    <mergeCell ref="B5:C5"/>
    <mergeCell ref="A1:F1"/>
    <mergeCell ref="D5:E5"/>
  </mergeCells>
  <printOptions/>
  <pageMargins left="1.18" right="0.75" top="1" bottom="1" header="0.5" footer="0.1"/>
  <pageSetup firstPageNumber="1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20.12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55" t="s">
        <v>323</v>
      </c>
      <c r="B1" s="55"/>
      <c r="C1" s="1"/>
      <c r="D1" s="1"/>
      <c r="E1" s="1"/>
    </row>
    <row r="2" spans="1:5" ht="19.5">
      <c r="A2" s="56"/>
      <c r="B2" s="56"/>
      <c r="C2" s="1"/>
      <c r="D2" s="1"/>
      <c r="E2" s="1"/>
    </row>
    <row r="3" spans="1:5" ht="18.75">
      <c r="A3" s="55"/>
      <c r="B3" s="55"/>
      <c r="C3" s="1"/>
      <c r="D3" s="1"/>
      <c r="E3" s="1"/>
    </row>
    <row r="4" spans="1:5" ht="16.5">
      <c r="A4" s="161" t="s">
        <v>89</v>
      </c>
      <c r="B4" s="161"/>
      <c r="C4" s="5"/>
      <c r="D4" s="8"/>
      <c r="E4" s="1"/>
    </row>
    <row r="5" spans="1:6" s="286" customFormat="1" ht="27" customHeight="1">
      <c r="A5" s="280" t="s">
        <v>14</v>
      </c>
      <c r="B5" s="281"/>
      <c r="C5" s="284" t="s">
        <v>13</v>
      </c>
      <c r="D5" s="602" t="s">
        <v>20</v>
      </c>
      <c r="E5" s="603"/>
      <c r="F5" s="285"/>
    </row>
    <row r="6" spans="1:6" ht="17.25">
      <c r="A6" s="231">
        <v>1</v>
      </c>
      <c r="B6" s="154"/>
      <c r="C6" s="276" t="s">
        <v>276</v>
      </c>
      <c r="D6" s="545">
        <v>541874.238421908</v>
      </c>
      <c r="E6" s="276"/>
      <c r="F6" s="275"/>
    </row>
    <row r="7" spans="1:6" ht="17.25">
      <c r="A7" s="231">
        <v>2</v>
      </c>
      <c r="B7" s="154"/>
      <c r="C7" s="276" t="s">
        <v>97</v>
      </c>
      <c r="D7" s="545">
        <v>409598.064056913</v>
      </c>
      <c r="E7" s="276"/>
      <c r="F7" s="275"/>
    </row>
    <row r="8" spans="1:6" ht="17.25">
      <c r="A8" s="231">
        <v>3</v>
      </c>
      <c r="B8" s="154"/>
      <c r="C8" s="276" t="s">
        <v>236</v>
      </c>
      <c r="D8" s="545">
        <v>348006.215136405</v>
      </c>
      <c r="E8" s="276"/>
      <c r="F8" s="275"/>
    </row>
    <row r="9" spans="1:6" ht="17.25">
      <c r="A9" s="231">
        <v>4</v>
      </c>
      <c r="B9" s="154"/>
      <c r="C9" s="276" t="s">
        <v>121</v>
      </c>
      <c r="D9" s="545">
        <v>117216.033162259</v>
      </c>
      <c r="E9" s="276"/>
      <c r="F9" s="275"/>
    </row>
    <row r="10" spans="1:6" ht="17.25">
      <c r="A10" s="231">
        <v>5</v>
      </c>
      <c r="B10" s="154"/>
      <c r="C10" s="276" t="s">
        <v>154</v>
      </c>
      <c r="D10" s="545">
        <v>68729.7766654495</v>
      </c>
      <c r="E10" s="276"/>
      <c r="F10" s="275"/>
    </row>
    <row r="11" spans="1:6" ht="17.25">
      <c r="A11" s="231">
        <v>6</v>
      </c>
      <c r="B11" s="154"/>
      <c r="C11" s="276" t="s">
        <v>122</v>
      </c>
      <c r="D11" s="545">
        <v>59248.5007817052</v>
      </c>
      <c r="E11" s="276"/>
      <c r="F11" s="275"/>
    </row>
    <row r="12" spans="1:6" ht="17.25">
      <c r="A12" s="231">
        <v>7</v>
      </c>
      <c r="B12" s="154"/>
      <c r="C12" s="276" t="s">
        <v>92</v>
      </c>
      <c r="D12" s="545">
        <v>47172.073234906</v>
      </c>
      <c r="E12" s="276"/>
      <c r="F12" s="275"/>
    </row>
    <row r="13" spans="1:6" ht="17.25">
      <c r="A13" s="231">
        <v>8</v>
      </c>
      <c r="B13" s="154"/>
      <c r="C13" s="276" t="s">
        <v>237</v>
      </c>
      <c r="D13" s="545">
        <v>15809.1467745192</v>
      </c>
      <c r="E13" s="233" t="s">
        <v>87</v>
      </c>
      <c r="F13" s="275"/>
    </row>
    <row r="14" spans="1:6" ht="17.25">
      <c r="A14" s="231">
        <v>9</v>
      </c>
      <c r="B14" s="154"/>
      <c r="C14" s="276" t="s">
        <v>238</v>
      </c>
      <c r="D14" s="545">
        <v>15452.544738068</v>
      </c>
      <c r="E14" s="233" t="s">
        <v>87</v>
      </c>
      <c r="F14" s="275"/>
    </row>
    <row r="15" spans="1:6" ht="17.25">
      <c r="A15" s="229">
        <v>10</v>
      </c>
      <c r="B15" s="236"/>
      <c r="C15" s="277" t="s">
        <v>98</v>
      </c>
      <c r="D15" s="546">
        <v>6668.82991835832</v>
      </c>
      <c r="E15" s="277"/>
      <c r="F15" s="275"/>
    </row>
    <row r="16" spans="1:5" ht="16.5">
      <c r="A16" s="114"/>
      <c r="B16" s="114"/>
      <c r="C16" s="273"/>
      <c r="D16" s="274"/>
      <c r="E16" s="2"/>
    </row>
    <row r="17" spans="1:5" ht="16.5">
      <c r="A17" s="6" t="s">
        <v>331</v>
      </c>
      <c r="B17" s="6"/>
      <c r="C17" s="3"/>
      <c r="D17" s="3"/>
      <c r="E17" s="3"/>
    </row>
    <row r="18" spans="1:5" ht="16.5">
      <c r="A18" s="6"/>
      <c r="B18" s="6"/>
      <c r="C18" s="3"/>
      <c r="D18" s="3"/>
      <c r="E18" s="3"/>
    </row>
    <row r="19" spans="1:5" ht="16.5">
      <c r="A19" s="6" t="s">
        <v>123</v>
      </c>
      <c r="B19" s="6"/>
      <c r="C19" s="3"/>
      <c r="D19" s="3"/>
      <c r="E19" s="3"/>
    </row>
    <row r="20" spans="1:5" ht="16.5">
      <c r="A20" s="6"/>
      <c r="B20" s="6"/>
      <c r="C20" s="3"/>
      <c r="D20" s="3"/>
      <c r="E20" s="3"/>
    </row>
    <row r="21" s="6" customFormat="1" ht="12.75">
      <c r="A21" s="6" t="s">
        <v>302</v>
      </c>
    </row>
    <row r="22" spans="2:5" ht="16.5">
      <c r="B22" s="6"/>
      <c r="C22" s="6"/>
      <c r="D22" s="1"/>
      <c r="E22" s="6"/>
    </row>
    <row r="23" ht="16.5">
      <c r="A23" s="6" t="s">
        <v>291</v>
      </c>
    </row>
    <row r="27" ht="16.5">
      <c r="M27" s="113"/>
    </row>
  </sheetData>
  <mergeCells count="1">
    <mergeCell ref="D5:E5"/>
  </mergeCells>
  <printOptions/>
  <pageMargins left="0.748031496062992" right="0" top="0.984251968503937" bottom="0.196850393700787" header="0.511811023622047" footer="0.1"/>
  <pageSetup firstPageNumber="14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6.5"/>
  <cols>
    <col min="1" max="1" width="26.125" style="8" customWidth="1"/>
    <col min="2" max="2" width="37.875" style="8" customWidth="1"/>
    <col min="3" max="3" width="56.875" style="8" customWidth="1"/>
    <col min="4" max="4" width="8.875" style="8" customWidth="1"/>
    <col min="5" max="5" width="11.125" style="8" customWidth="1"/>
    <col min="6" max="16384" width="9.00390625" style="8" customWidth="1"/>
  </cols>
  <sheetData>
    <row r="1" ht="22.5">
      <c r="A1" s="151" t="s">
        <v>22</v>
      </c>
    </row>
    <row r="2" ht="25.5">
      <c r="A2" s="152"/>
    </row>
    <row r="3" ht="2.25" customHeight="1">
      <c r="A3" s="10"/>
    </row>
    <row r="4" s="115" customFormat="1" ht="19.5">
      <c r="A4" s="188" t="s">
        <v>115</v>
      </c>
    </row>
    <row r="5" s="115" customFormat="1" ht="19.5">
      <c r="A5" s="54"/>
    </row>
    <row r="6" s="115" customFormat="1" ht="18.75"/>
    <row r="7" spans="1:3" s="153" customFormat="1" ht="19.5" customHeight="1">
      <c r="A7" s="9" t="s">
        <v>44</v>
      </c>
      <c r="B7" s="115"/>
      <c r="C7" s="115"/>
    </row>
    <row r="8" spans="1:3" s="153" customFormat="1" ht="18.75">
      <c r="A8" s="9"/>
      <c r="B8" s="115"/>
      <c r="C8" s="115"/>
    </row>
    <row r="9" spans="1:3" s="153" customFormat="1" ht="13.5" customHeight="1">
      <c r="A9" s="9"/>
      <c r="B9" s="115"/>
      <c r="C9" s="115"/>
    </row>
    <row r="10" spans="1:3" s="153" customFormat="1" ht="54" customHeight="1">
      <c r="A10" s="596" t="s">
        <v>55</v>
      </c>
      <c r="B10" s="569"/>
      <c r="C10" s="569"/>
    </row>
    <row r="11" spans="1:4" s="153" customFormat="1" ht="18.75">
      <c r="A11" s="189"/>
      <c r="B11" s="115"/>
      <c r="C11" s="115"/>
      <c r="D11" s="155"/>
    </row>
    <row r="12" spans="1:4" s="153" customFormat="1" ht="18.75">
      <c r="A12" s="189"/>
      <c r="B12" s="115"/>
      <c r="C12" s="115"/>
      <c r="D12" s="155"/>
    </row>
    <row r="13" spans="1:5" s="153" customFormat="1" ht="15.75" customHeight="1">
      <c r="A13" s="9" t="s">
        <v>45</v>
      </c>
      <c r="B13" s="190"/>
      <c r="C13" s="190"/>
      <c r="D13" s="154"/>
      <c r="E13" s="154"/>
    </row>
    <row r="14" spans="1:5" s="153" customFormat="1" ht="15.75" customHeight="1">
      <c r="A14" s="54"/>
      <c r="B14" s="190"/>
      <c r="C14" s="190"/>
      <c r="D14" s="154"/>
      <c r="E14" s="154"/>
    </row>
    <row r="15" spans="1:5" s="153" customFormat="1" ht="12" customHeight="1">
      <c r="A15" s="189"/>
      <c r="B15" s="191"/>
      <c r="C15" s="115"/>
      <c r="D15" s="156"/>
      <c r="E15" s="156"/>
    </row>
    <row r="16" spans="1:3" s="157" customFormat="1" ht="43.5" customHeight="1">
      <c r="A16" s="570" t="s">
        <v>56</v>
      </c>
      <c r="B16" s="570"/>
      <c r="C16" s="570"/>
    </row>
    <row r="17" spans="1:3" s="153" customFormat="1" ht="18.75">
      <c r="A17" s="189"/>
      <c r="B17" s="115"/>
      <c r="C17" s="115"/>
    </row>
    <row r="18" spans="1:3" s="153" customFormat="1" ht="18.75">
      <c r="A18" s="189"/>
      <c r="B18" s="115"/>
      <c r="C18" s="115"/>
    </row>
    <row r="19" spans="1:3" s="153" customFormat="1" ht="15" customHeight="1">
      <c r="A19" s="9" t="s">
        <v>47</v>
      </c>
      <c r="B19" s="192"/>
      <c r="C19" s="192"/>
    </row>
    <row r="20" spans="1:3" s="153" customFormat="1" ht="15" customHeight="1">
      <c r="A20" s="54"/>
      <c r="B20" s="192"/>
      <c r="C20" s="192"/>
    </row>
    <row r="21" spans="1:3" s="153" customFormat="1" ht="11.25" customHeight="1">
      <c r="A21" s="192"/>
      <c r="B21" s="192"/>
      <c r="C21" s="192"/>
    </row>
    <row r="22" spans="1:3" s="153" customFormat="1" ht="42" customHeight="1">
      <c r="A22" s="570" t="s">
        <v>57</v>
      </c>
      <c r="B22" s="570"/>
      <c r="C22" s="570"/>
    </row>
    <row r="23" spans="1:5" s="112" customFormat="1" ht="10.5" customHeight="1">
      <c r="A23" s="114"/>
      <c r="B23" s="8"/>
      <c r="C23" s="8"/>
      <c r="D23" s="2"/>
      <c r="E23" s="2"/>
    </row>
    <row r="24" spans="1:5" s="112" customFormat="1" ht="15.75">
      <c r="A24" s="114"/>
      <c r="B24" s="8"/>
      <c r="D24" s="2"/>
      <c r="E24" s="2"/>
    </row>
    <row r="25" spans="1:5" s="112" customFormat="1" ht="15.75">
      <c r="A25" s="114"/>
      <c r="B25" s="8"/>
      <c r="C25" s="8"/>
      <c r="D25" s="4"/>
      <c r="E25" s="4"/>
    </row>
    <row r="26" spans="1:5" s="112" customFormat="1" ht="15.75">
      <c r="A26" s="114"/>
      <c r="B26" s="8"/>
      <c r="C26" s="8"/>
      <c r="E26" s="2"/>
    </row>
    <row r="27" spans="1:5" s="112" customFormat="1" ht="15.75">
      <c r="A27" s="114"/>
      <c r="B27" s="8"/>
      <c r="C27" s="8"/>
      <c r="D27" s="4"/>
      <c r="E27" s="4"/>
    </row>
    <row r="28" spans="1:5" s="112" customFormat="1" ht="15.75">
      <c r="A28" s="8"/>
      <c r="B28" s="2"/>
      <c r="C28" s="2"/>
      <c r="D28" s="2"/>
      <c r="E28" s="2"/>
    </row>
    <row r="29" spans="1:5" s="112" customFormat="1" ht="15.75">
      <c r="A29" s="8"/>
      <c r="B29" s="2"/>
      <c r="C29" s="2"/>
      <c r="D29" s="269"/>
      <c r="E29" s="2"/>
    </row>
    <row r="30" spans="1:5" s="112" customFormat="1" ht="15.75">
      <c r="A30" s="8"/>
      <c r="B30" s="2"/>
      <c r="C30" s="2"/>
      <c r="D30" s="4"/>
      <c r="E30" s="4"/>
    </row>
    <row r="31" s="112" customFormat="1" ht="12.75"/>
    <row r="32" s="112" customFormat="1" ht="12.75"/>
    <row r="33" s="112" customFormat="1" ht="12.75"/>
    <row r="34" s="112" customFormat="1" ht="12.75"/>
  </sheetData>
  <mergeCells count="3">
    <mergeCell ref="A10:C10"/>
    <mergeCell ref="A16:C16"/>
    <mergeCell ref="A22:C22"/>
  </mergeCells>
  <printOptions/>
  <pageMargins left="1.14173228346457" right="0" top="0.590551181102362" bottom="0.196850393700787" header="0.511811023622047" footer="0.1"/>
  <pageSetup firstPageNumber="15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">
      <selection activeCell="A1" sqref="A1"/>
    </sheetView>
  </sheetViews>
  <sheetFormatPr defaultColWidth="9.00390625" defaultRowHeight="16.5"/>
  <cols>
    <col min="1" max="1" width="44.875" style="287" customWidth="1"/>
    <col min="2" max="2" width="3.50390625" style="287" customWidth="1"/>
    <col min="3" max="3" width="12.75390625" style="287" customWidth="1"/>
    <col min="4" max="4" width="1.875" style="287" customWidth="1"/>
    <col min="5" max="5" width="9.125" style="287" customWidth="1"/>
    <col min="6" max="6" width="1.37890625" style="287" customWidth="1"/>
    <col min="7" max="7" width="12.75390625" style="287" customWidth="1"/>
    <col min="8" max="8" width="1.875" style="287" customWidth="1"/>
    <col min="9" max="9" width="9.125" style="287" customWidth="1"/>
    <col min="10" max="10" width="1.4921875" style="287" customWidth="1"/>
    <col min="11" max="11" width="8.75390625" style="287" bestFit="1" customWidth="1"/>
    <col min="12" max="12" width="2.25390625" style="287" customWidth="1"/>
    <col min="13" max="13" width="9.00390625" style="287" customWidth="1"/>
    <col min="14" max="14" width="8.00390625" style="287" customWidth="1"/>
    <col min="15" max="15" width="7.375" style="287" customWidth="1"/>
    <col min="16" max="16384" width="9.00390625" style="287" customWidth="1"/>
  </cols>
  <sheetData>
    <row r="1" ht="20.25">
      <c r="A1" s="330" t="s">
        <v>58</v>
      </c>
    </row>
    <row r="3" ht="19.5" customHeight="1">
      <c r="A3" s="295" t="s">
        <v>23</v>
      </c>
    </row>
    <row r="4" ht="19.5" customHeight="1">
      <c r="A4" s="328"/>
    </row>
    <row r="5" ht="19.5" customHeight="1">
      <c r="A5" s="295"/>
    </row>
    <row r="6" spans="1:9" ht="19.5" customHeight="1">
      <c r="A6" s="295"/>
      <c r="C6" s="589" t="s">
        <v>262</v>
      </c>
      <c r="D6" s="589"/>
      <c r="E6" s="589"/>
      <c r="F6" s="589"/>
      <c r="G6" s="589"/>
      <c r="H6" s="589"/>
      <c r="I6" s="589"/>
    </row>
    <row r="7" spans="1:12" ht="18.75">
      <c r="A7" s="295"/>
      <c r="C7" s="572">
        <v>39430</v>
      </c>
      <c r="D7" s="572"/>
      <c r="E7" s="572"/>
      <c r="F7" s="354"/>
      <c r="G7" s="571">
        <v>39082</v>
      </c>
      <c r="H7" s="571"/>
      <c r="I7" s="571"/>
      <c r="J7" s="300"/>
      <c r="K7" s="300" t="s">
        <v>9</v>
      </c>
      <c r="L7" s="300"/>
    </row>
    <row r="8" spans="1:11" ht="15.75">
      <c r="A8" s="304" t="s">
        <v>24</v>
      </c>
      <c r="B8" s="303"/>
      <c r="C8" s="355">
        <v>431</v>
      </c>
      <c r="D8" s="355"/>
      <c r="E8" s="356">
        <f>C8/1233</f>
        <v>0.3495539334955393</v>
      </c>
      <c r="F8" s="296"/>
      <c r="G8" s="165">
        <v>367</v>
      </c>
      <c r="H8" s="165"/>
      <c r="I8" s="447" t="s">
        <v>327</v>
      </c>
      <c r="K8" s="434">
        <f>(C8-G8)/G8*100</f>
        <v>17.43869209809264</v>
      </c>
    </row>
    <row r="9" spans="1:9" ht="16.5">
      <c r="A9" s="357"/>
      <c r="B9" s="303"/>
      <c r="C9" s="296"/>
      <c r="D9" s="296"/>
      <c r="E9" s="296"/>
      <c r="F9" s="296"/>
      <c r="G9" s="296"/>
      <c r="H9" s="296"/>
      <c r="I9" s="296"/>
    </row>
    <row r="10" spans="1:11" ht="15.75">
      <c r="A10" s="304" t="s">
        <v>289</v>
      </c>
      <c r="B10" s="358"/>
      <c r="C10" s="355">
        <v>46</v>
      </c>
      <c r="D10" s="355"/>
      <c r="E10" s="356">
        <f>C10/75</f>
        <v>0.6133333333333333</v>
      </c>
      <c r="F10" s="296"/>
      <c r="G10" s="165">
        <v>39</v>
      </c>
      <c r="H10" s="165"/>
      <c r="I10" s="166" t="s">
        <v>328</v>
      </c>
      <c r="J10" s="360"/>
      <c r="K10" s="434">
        <f>(C10-G10)/G10*100</f>
        <v>17.94871794871795</v>
      </c>
    </row>
    <row r="11" spans="1:11" ht="16.5">
      <c r="A11" s="357"/>
      <c r="B11" s="358"/>
      <c r="C11" s="355"/>
      <c r="D11" s="355"/>
      <c r="E11" s="355"/>
      <c r="F11" s="296"/>
      <c r="G11" s="165"/>
      <c r="H11" s="165"/>
      <c r="I11" s="165"/>
      <c r="J11" s="360"/>
      <c r="K11" s="360"/>
    </row>
    <row r="12" spans="1:11" ht="15.75">
      <c r="A12" s="304" t="s">
        <v>43</v>
      </c>
      <c r="B12" s="303"/>
      <c r="C12" s="507">
        <v>11822.718335925</v>
      </c>
      <c r="D12" s="362"/>
      <c r="E12" s="363" t="s">
        <v>239</v>
      </c>
      <c r="F12" s="319"/>
      <c r="G12" s="514">
        <v>6714.462998613</v>
      </c>
      <c r="H12" s="365"/>
      <c r="I12" s="366" t="s">
        <v>329</v>
      </c>
      <c r="K12" s="434">
        <f>(C12-G12)/G12*100</f>
        <v>76.07838986330263</v>
      </c>
    </row>
    <row r="13" spans="1:11" ht="16.5">
      <c r="A13" s="357"/>
      <c r="B13" s="303"/>
      <c r="C13" s="367"/>
      <c r="D13" s="367"/>
      <c r="E13" s="367"/>
      <c r="F13" s="319"/>
      <c r="G13" s="368"/>
      <c r="H13" s="368"/>
      <c r="I13" s="368"/>
      <c r="K13" s="320"/>
    </row>
    <row r="14" spans="1:9" ht="15.75">
      <c r="A14" s="304"/>
      <c r="B14" s="303"/>
      <c r="C14" s="355"/>
      <c r="D14" s="355"/>
      <c r="E14" s="355"/>
      <c r="F14" s="296"/>
      <c r="G14" s="165"/>
      <c r="H14" s="165"/>
      <c r="I14" s="165"/>
    </row>
    <row r="15" spans="1:9" ht="15.75">
      <c r="A15" s="304"/>
      <c r="B15" s="303"/>
      <c r="C15" s="355"/>
      <c r="D15" s="355"/>
      <c r="E15" s="355"/>
      <c r="F15" s="296"/>
      <c r="G15" s="296"/>
      <c r="H15" s="296"/>
      <c r="I15" s="296"/>
    </row>
    <row r="16" spans="1:9" ht="15.75">
      <c r="A16" s="304"/>
      <c r="B16" s="303"/>
      <c r="C16" s="589" t="s">
        <v>311</v>
      </c>
      <c r="D16" s="589"/>
      <c r="E16" s="589"/>
      <c r="F16" s="589"/>
      <c r="G16" s="589"/>
      <c r="H16" s="589"/>
      <c r="I16" s="589"/>
    </row>
    <row r="17" spans="1:12" ht="15.75">
      <c r="A17" s="303"/>
      <c r="B17" s="303"/>
      <c r="C17" s="572">
        <v>39430</v>
      </c>
      <c r="D17" s="572"/>
      <c r="E17" s="572"/>
      <c r="F17" s="354"/>
      <c r="G17" s="571">
        <v>39082</v>
      </c>
      <c r="H17" s="571"/>
      <c r="I17" s="571"/>
      <c r="J17" s="300"/>
      <c r="K17" s="300" t="s">
        <v>9</v>
      </c>
      <c r="L17" s="300"/>
    </row>
    <row r="18" spans="1:9" ht="15.75">
      <c r="A18" s="303"/>
      <c r="B18" s="303"/>
      <c r="C18" s="355"/>
      <c r="D18" s="355"/>
      <c r="E18" s="355"/>
      <c r="F18" s="296"/>
      <c r="G18" s="296"/>
      <c r="H18" s="296"/>
      <c r="I18" s="296"/>
    </row>
    <row r="19" spans="1:41" s="372" customFormat="1" ht="15.75">
      <c r="A19" s="304" t="s">
        <v>75</v>
      </c>
      <c r="B19" s="358"/>
      <c r="C19" s="361">
        <v>47226.12756463713</v>
      </c>
      <c r="D19" s="362"/>
      <c r="E19" s="359" t="s">
        <v>240</v>
      </c>
      <c r="F19" s="369"/>
      <c r="G19" s="364">
        <v>15705.893454396763</v>
      </c>
      <c r="H19" s="365"/>
      <c r="I19" s="166" t="s">
        <v>241</v>
      </c>
      <c r="J19" s="358"/>
      <c r="K19" s="434">
        <f>(C19-G19)/G19*100</f>
        <v>200.6904873114142</v>
      </c>
      <c r="L19" s="370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</row>
    <row r="20" spans="1:41" s="372" customFormat="1" ht="15.75">
      <c r="A20" s="304"/>
      <c r="B20" s="358"/>
      <c r="C20" s="361"/>
      <c r="D20" s="362"/>
      <c r="E20" s="359"/>
      <c r="F20" s="369"/>
      <c r="G20" s="364"/>
      <c r="H20" s="365"/>
      <c r="I20" s="166"/>
      <c r="J20" s="358"/>
      <c r="K20" s="434"/>
      <c r="L20" s="370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</row>
    <row r="21" spans="1:41" s="372" customFormat="1" ht="15.75">
      <c r="A21" s="304" t="s">
        <v>102</v>
      </c>
      <c r="B21" s="358"/>
      <c r="C21" s="361">
        <f>C23+C25</f>
        <v>344.232491144</v>
      </c>
      <c r="D21" s="515" t="s">
        <v>87</v>
      </c>
      <c r="E21" s="373" t="s">
        <v>315</v>
      </c>
      <c r="F21" s="369"/>
      <c r="G21" s="364">
        <f>G23+G25</f>
        <v>384.858630382</v>
      </c>
      <c r="H21" s="365"/>
      <c r="I21" s="448" t="s">
        <v>326</v>
      </c>
      <c r="J21" s="358"/>
      <c r="K21" s="434">
        <f>(C21-G21)/G21*100</f>
        <v>-10.556120099911915</v>
      </c>
      <c r="L21" s="370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</row>
    <row r="22" spans="1:12" s="372" customFormat="1" ht="16.5">
      <c r="A22" s="357"/>
      <c r="B22" s="358"/>
      <c r="C22" s="355"/>
      <c r="D22" s="296"/>
      <c r="E22" s="296"/>
      <c r="F22" s="296"/>
      <c r="G22" s="165"/>
      <c r="H22" s="296"/>
      <c r="I22" s="296"/>
      <c r="J22" s="306"/>
      <c r="K22" s="434"/>
      <c r="L22" s="374"/>
    </row>
    <row r="23" spans="1:41" s="372" customFormat="1" ht="15.75">
      <c r="A23" s="304" t="s">
        <v>103</v>
      </c>
      <c r="B23" s="358"/>
      <c r="C23" s="361">
        <v>232.619303487</v>
      </c>
      <c r="D23" s="515" t="s">
        <v>87</v>
      </c>
      <c r="E23" s="373" t="s">
        <v>242</v>
      </c>
      <c r="F23" s="369"/>
      <c r="G23" s="364">
        <v>304.21309817</v>
      </c>
      <c r="H23" s="365"/>
      <c r="I23" s="448" t="s">
        <v>86</v>
      </c>
      <c r="J23" s="358"/>
      <c r="K23" s="434">
        <f>(C23-G23)/G23*100</f>
        <v>-23.534093408099103</v>
      </c>
      <c r="L23" s="370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</row>
    <row r="24" spans="1:12" s="372" customFormat="1" ht="18.75">
      <c r="A24" s="357"/>
      <c r="B24" s="358"/>
      <c r="C24" s="362"/>
      <c r="D24" s="376"/>
      <c r="E24" s="355" t="s">
        <v>268</v>
      </c>
      <c r="F24" s="296"/>
      <c r="G24" s="365"/>
      <c r="H24" s="450"/>
      <c r="I24" s="165"/>
      <c r="J24" s="298"/>
      <c r="K24" s="434"/>
      <c r="L24" s="377"/>
    </row>
    <row r="25" spans="1:41" s="372" customFormat="1" ht="15.75">
      <c r="A25" s="304" t="s">
        <v>104</v>
      </c>
      <c r="B25" s="358"/>
      <c r="C25" s="361">
        <v>111.613187657</v>
      </c>
      <c r="D25" s="515" t="s">
        <v>87</v>
      </c>
      <c r="E25" s="373" t="s">
        <v>316</v>
      </c>
      <c r="F25" s="369"/>
      <c r="G25" s="364">
        <v>80.645532212</v>
      </c>
      <c r="H25" s="365"/>
      <c r="I25" s="448" t="s">
        <v>243</v>
      </c>
      <c r="J25" s="358"/>
      <c r="K25" s="434">
        <f>(C25-G25)/G25*100</f>
        <v>38.39971613503968</v>
      </c>
      <c r="L25" s="370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</row>
    <row r="26" spans="1:12" s="219" customFormat="1" ht="18.75">
      <c r="A26" s="304"/>
      <c r="B26" s="220"/>
      <c r="C26" s="355"/>
      <c r="D26" s="375"/>
      <c r="E26" s="363"/>
      <c r="F26" s="296"/>
      <c r="G26" s="165"/>
      <c r="H26" s="449"/>
      <c r="I26" s="366"/>
      <c r="J26" s="287"/>
      <c r="K26" s="320"/>
      <c r="L26" s="220"/>
    </row>
    <row r="27" spans="1:14" s="219" customFormat="1" ht="18.75">
      <c r="A27" s="304" t="s">
        <v>113</v>
      </c>
      <c r="B27" s="220"/>
      <c r="C27" s="361">
        <v>1831.64454482036</v>
      </c>
      <c r="D27" s="375"/>
      <c r="E27" s="363" t="s">
        <v>244</v>
      </c>
      <c r="F27" s="296"/>
      <c r="G27" s="364">
        <v>1487.41205367635</v>
      </c>
      <c r="H27" s="449"/>
      <c r="I27" s="366" t="s">
        <v>135</v>
      </c>
      <c r="J27" s="287"/>
      <c r="K27" s="320"/>
      <c r="L27" s="220"/>
      <c r="N27" s="371"/>
    </row>
    <row r="28" spans="1:12" s="219" customFormat="1" ht="16.5">
      <c r="A28" s="378"/>
      <c r="B28" s="220"/>
      <c r="C28" s="355"/>
      <c r="D28" s="355"/>
      <c r="E28" s="355"/>
      <c r="F28" s="296"/>
      <c r="G28" s="165"/>
      <c r="H28" s="165"/>
      <c r="I28" s="165"/>
      <c r="J28" s="332"/>
      <c r="K28" s="332"/>
      <c r="L28" s="332"/>
    </row>
    <row r="29" s="219" customFormat="1" ht="12.75"/>
    <row r="30" s="219" customFormat="1" ht="12.75">
      <c r="A30" s="219" t="s">
        <v>59</v>
      </c>
    </row>
    <row r="31" s="219" customFormat="1" ht="12.75"/>
    <row r="32" spans="1:10" s="219" customFormat="1" ht="12.75">
      <c r="A32" s="219" t="s">
        <v>71</v>
      </c>
      <c r="J32" s="327"/>
    </row>
    <row r="33" s="219" customFormat="1" ht="12.75"/>
    <row r="34" spans="1:15" ht="15.75">
      <c r="A34" s="219" t="s">
        <v>269</v>
      </c>
      <c r="O34" s="327"/>
    </row>
  </sheetData>
  <mergeCells count="6">
    <mergeCell ref="C6:I6"/>
    <mergeCell ref="G17:I17"/>
    <mergeCell ref="C17:E17"/>
    <mergeCell ref="G7:I7"/>
    <mergeCell ref="C7:E7"/>
    <mergeCell ref="C16:I16"/>
  </mergeCells>
  <printOptions/>
  <pageMargins left="0.748031496062992" right="0" top="0.590551181102362" bottom="0.196850393700787" header="0.511811023622047" footer="0.1"/>
  <pageSetup firstPageNumber="16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00390625" defaultRowHeight="16.5"/>
  <cols>
    <col min="1" max="1" width="3.875" style="117" customWidth="1"/>
    <col min="2" max="2" width="52.125" style="117" bestFit="1" customWidth="1"/>
    <col min="3" max="3" width="15.00390625" style="117" customWidth="1"/>
    <col min="4" max="4" width="18.50390625" style="117" customWidth="1"/>
    <col min="5" max="5" width="4.875" style="117" customWidth="1"/>
    <col min="6" max="6" width="12.75390625" style="117" customWidth="1"/>
    <col min="7" max="7" width="18.25390625" style="117" customWidth="1"/>
    <col min="8" max="8" width="9.875" style="117" customWidth="1"/>
    <col min="9" max="9" width="12.125" style="117" customWidth="1"/>
    <col min="10" max="16384" width="7.75390625" style="117" customWidth="1"/>
  </cols>
  <sheetData>
    <row r="1" ht="21.75" customHeight="1">
      <c r="A1" s="158" t="s">
        <v>60</v>
      </c>
    </row>
    <row r="2" ht="12" customHeight="1">
      <c r="A2" s="116"/>
    </row>
    <row r="3" spans="1:9" ht="20.25">
      <c r="A3" s="500" t="s">
        <v>25</v>
      </c>
      <c r="B3" s="141"/>
      <c r="C3" s="501"/>
      <c r="D3" s="501"/>
      <c r="E3" s="501"/>
      <c r="F3" s="502"/>
      <c r="G3" s="502"/>
      <c r="H3" s="118"/>
      <c r="I3" s="118"/>
    </row>
    <row r="4" spans="1:9" ht="18" customHeight="1">
      <c r="A4" s="439"/>
      <c r="B4" s="141"/>
      <c r="C4" s="605" t="s">
        <v>160</v>
      </c>
      <c r="D4" s="605"/>
      <c r="E4" s="503"/>
      <c r="F4" s="604" t="s">
        <v>160</v>
      </c>
      <c r="G4" s="604"/>
      <c r="H4" s="118"/>
      <c r="I4" s="118"/>
    </row>
    <row r="5" spans="1:9" ht="17.25" customHeight="1">
      <c r="A5" s="119"/>
      <c r="B5" s="120"/>
      <c r="C5" s="575">
        <v>39430</v>
      </c>
      <c r="D5" s="576"/>
      <c r="E5" s="468"/>
      <c r="F5" s="573">
        <v>39082</v>
      </c>
      <c r="G5" s="574"/>
      <c r="H5" s="118"/>
      <c r="I5" s="118"/>
    </row>
    <row r="6" spans="1:7" ht="16.5" customHeight="1">
      <c r="A6" s="119"/>
      <c r="B6" s="120"/>
      <c r="C6" s="121" t="s">
        <v>26</v>
      </c>
      <c r="D6" s="435" t="s">
        <v>145</v>
      </c>
      <c r="E6" s="121"/>
      <c r="F6" s="122" t="s">
        <v>26</v>
      </c>
      <c r="G6" s="436" t="s">
        <v>145</v>
      </c>
    </row>
    <row r="7" spans="1:7" ht="17.25">
      <c r="A7" s="123"/>
      <c r="B7" s="504"/>
      <c r="C7" s="505" t="s">
        <v>27</v>
      </c>
      <c r="D7" s="505" t="s">
        <v>28</v>
      </c>
      <c r="E7" s="505"/>
      <c r="F7" s="506" t="s">
        <v>27</v>
      </c>
      <c r="G7" s="506" t="s">
        <v>28</v>
      </c>
    </row>
    <row r="8" spans="1:7" ht="6" customHeight="1">
      <c r="A8" s="119"/>
      <c r="B8" s="120"/>
      <c r="C8" s="124"/>
      <c r="D8" s="124"/>
      <c r="E8" s="124"/>
      <c r="F8" s="120"/>
      <c r="G8" s="120"/>
    </row>
    <row r="9" spans="1:7" ht="21.75" customHeight="1">
      <c r="A9" s="125" t="s">
        <v>29</v>
      </c>
      <c r="B9" s="126"/>
      <c r="C9" s="127">
        <f>SUM(C10:C18)</f>
        <v>31364411</v>
      </c>
      <c r="D9" s="127"/>
      <c r="E9" s="119"/>
      <c r="F9" s="128">
        <f>SUM(F10:F18)</f>
        <v>19863299</v>
      </c>
      <c r="G9" s="128"/>
    </row>
    <row r="10" spans="1:7" ht="21.75" customHeight="1">
      <c r="A10" s="129" t="s">
        <v>30</v>
      </c>
      <c r="B10" s="130"/>
      <c r="C10" s="127">
        <v>16482172</v>
      </c>
      <c r="D10" s="127">
        <v>132184</v>
      </c>
      <c r="E10" s="119"/>
      <c r="F10" s="128">
        <v>12718380</v>
      </c>
      <c r="G10" s="128">
        <v>119836</v>
      </c>
    </row>
    <row r="11" spans="1:7" ht="21.75" customHeight="1">
      <c r="A11" s="129" t="s">
        <v>31</v>
      </c>
      <c r="B11" s="130"/>
      <c r="C11" s="127">
        <v>4108638</v>
      </c>
      <c r="D11" s="127">
        <v>4112</v>
      </c>
      <c r="E11" s="119"/>
      <c r="F11" s="128">
        <v>2140242</v>
      </c>
      <c r="G11" s="128">
        <v>5974</v>
      </c>
    </row>
    <row r="12" spans="1:7" ht="21.75" customHeight="1">
      <c r="A12" s="129" t="s">
        <v>245</v>
      </c>
      <c r="B12" s="130"/>
      <c r="C12" s="127">
        <v>3220</v>
      </c>
      <c r="D12" s="127">
        <v>0</v>
      </c>
      <c r="E12" s="119"/>
      <c r="F12" s="128"/>
      <c r="G12" s="128"/>
    </row>
    <row r="13" spans="1:7" ht="21.75" customHeight="1">
      <c r="A13" s="129" t="s">
        <v>80</v>
      </c>
      <c r="B13" s="130"/>
      <c r="C13" s="127">
        <v>10389010</v>
      </c>
      <c r="D13" s="127">
        <v>110233</v>
      </c>
      <c r="E13" s="119"/>
      <c r="F13" s="128">
        <v>4880470</v>
      </c>
      <c r="G13" s="128">
        <v>59345</v>
      </c>
    </row>
    <row r="14" spans="1:7" ht="21.75" customHeight="1">
      <c r="A14" s="129" t="s">
        <v>32</v>
      </c>
      <c r="B14" s="129"/>
      <c r="C14" s="127">
        <v>346481</v>
      </c>
      <c r="D14" s="127">
        <v>9586</v>
      </c>
      <c r="E14" s="119"/>
      <c r="F14" s="128">
        <v>102010</v>
      </c>
      <c r="G14" s="128">
        <v>4260</v>
      </c>
    </row>
    <row r="15" spans="1:7" ht="21.75" customHeight="1">
      <c r="A15" s="129" t="s">
        <v>246</v>
      </c>
      <c r="B15" s="130"/>
      <c r="C15" s="127">
        <v>3244</v>
      </c>
      <c r="D15" s="127">
        <v>44</v>
      </c>
      <c r="E15" s="119"/>
      <c r="F15" s="128">
        <v>8154</v>
      </c>
      <c r="G15" s="128">
        <v>107</v>
      </c>
    </row>
    <row r="16" spans="1:7" ht="21.75" customHeight="1">
      <c r="A16" s="129" t="s">
        <v>33</v>
      </c>
      <c r="B16" s="129"/>
      <c r="C16" s="127">
        <v>397</v>
      </c>
      <c r="D16" s="127">
        <v>30</v>
      </c>
      <c r="E16" s="119"/>
      <c r="F16" s="128">
        <v>155</v>
      </c>
      <c r="G16" s="128">
        <v>0</v>
      </c>
    </row>
    <row r="17" spans="1:7" ht="21.75" customHeight="1">
      <c r="A17" s="129" t="s">
        <v>34</v>
      </c>
      <c r="B17" s="129"/>
      <c r="C17" s="127">
        <v>31099</v>
      </c>
      <c r="D17" s="127">
        <v>7000</v>
      </c>
      <c r="E17" s="119"/>
      <c r="F17" s="128">
        <v>13888</v>
      </c>
      <c r="G17" s="128">
        <v>1532</v>
      </c>
    </row>
    <row r="18" spans="1:7" ht="21.75" customHeight="1">
      <c r="A18" s="129" t="s">
        <v>35</v>
      </c>
      <c r="B18" s="130"/>
      <c r="C18" s="127">
        <v>150</v>
      </c>
      <c r="D18" s="127">
        <v>0</v>
      </c>
      <c r="E18" s="119"/>
      <c r="F18" s="128">
        <v>0</v>
      </c>
      <c r="G18" s="128">
        <v>0</v>
      </c>
    </row>
    <row r="19" spans="1:7" ht="7.5" customHeight="1">
      <c r="A19" s="129"/>
      <c r="B19" s="130"/>
      <c r="C19" s="133"/>
      <c r="D19" s="127"/>
      <c r="E19" s="119"/>
      <c r="F19" s="195"/>
      <c r="G19" s="128"/>
    </row>
    <row r="20" spans="1:7" ht="21.75" customHeight="1">
      <c r="A20" s="134" t="s">
        <v>36</v>
      </c>
      <c r="B20" s="135"/>
      <c r="C20" s="136">
        <f>SUM(C21:C25)</f>
        <v>53213146</v>
      </c>
      <c r="D20" s="127"/>
      <c r="E20" s="119"/>
      <c r="F20" s="131">
        <f>SUM(F21:F25)</f>
        <v>23042616</v>
      </c>
      <c r="G20" s="128"/>
    </row>
    <row r="21" spans="1:8" ht="21.75" customHeight="1">
      <c r="A21" s="129" t="s">
        <v>37</v>
      </c>
      <c r="B21" s="129"/>
      <c r="C21" s="136">
        <v>7341285</v>
      </c>
      <c r="D21" s="127">
        <v>392423</v>
      </c>
      <c r="E21" s="119"/>
      <c r="F21" s="131">
        <v>4095679</v>
      </c>
      <c r="G21" s="128">
        <v>227946</v>
      </c>
      <c r="H21" s="137"/>
    </row>
    <row r="22" spans="1:9" ht="21.75" customHeight="1">
      <c r="A22" s="129" t="s">
        <v>38</v>
      </c>
      <c r="B22" s="129"/>
      <c r="C22" s="138">
        <v>67552</v>
      </c>
      <c r="D22" s="127">
        <v>1002</v>
      </c>
      <c r="E22" s="119"/>
      <c r="F22" s="132">
        <v>53456</v>
      </c>
      <c r="G22" s="128">
        <v>781</v>
      </c>
      <c r="H22" s="137"/>
      <c r="I22" s="137"/>
    </row>
    <row r="23" spans="1:9" ht="21.75" customHeight="1">
      <c r="A23" s="129" t="s">
        <v>172</v>
      </c>
      <c r="B23" s="129"/>
      <c r="C23" s="138">
        <v>1690527</v>
      </c>
      <c r="D23" s="127">
        <v>184044</v>
      </c>
      <c r="E23" s="119"/>
      <c r="F23" s="132">
        <v>758247</v>
      </c>
      <c r="G23" s="128">
        <v>74903</v>
      </c>
      <c r="H23" s="137"/>
      <c r="I23" s="137"/>
    </row>
    <row r="24" spans="1:9" ht="21.75" customHeight="1">
      <c r="A24" s="129" t="s">
        <v>247</v>
      </c>
      <c r="B24" s="129"/>
      <c r="C24" s="138">
        <v>1578</v>
      </c>
      <c r="D24" s="127">
        <v>1</v>
      </c>
      <c r="E24" s="119"/>
      <c r="F24" s="132">
        <v>7881</v>
      </c>
      <c r="G24" s="128">
        <v>358</v>
      </c>
      <c r="H24" s="137"/>
      <c r="I24" s="137"/>
    </row>
    <row r="25" spans="1:9" ht="21.75" customHeight="1">
      <c r="A25" s="129" t="s">
        <v>39</v>
      </c>
      <c r="B25" s="129"/>
      <c r="C25" s="136">
        <v>44112204</v>
      </c>
      <c r="D25" s="127">
        <v>7843997</v>
      </c>
      <c r="E25" s="119"/>
      <c r="F25" s="131">
        <v>18127353</v>
      </c>
      <c r="G25" s="128">
        <v>2533807</v>
      </c>
      <c r="H25" s="137"/>
      <c r="I25" s="137"/>
    </row>
    <row r="26" spans="1:9" ht="6.75" customHeight="1">
      <c r="A26" s="129"/>
      <c r="B26" s="139"/>
      <c r="C26" s="133"/>
      <c r="D26" s="133"/>
      <c r="E26" s="119"/>
      <c r="F26" s="195"/>
      <c r="G26" s="195"/>
      <c r="H26" s="140"/>
      <c r="I26" s="141"/>
    </row>
    <row r="27" spans="1:9" ht="21" customHeight="1">
      <c r="A27" s="142" t="s">
        <v>40</v>
      </c>
      <c r="B27" s="142"/>
      <c r="C27" s="523">
        <f>C20+C9</f>
        <v>84577557</v>
      </c>
      <c r="D27" s="523">
        <f>SUM(D10:D25)</f>
        <v>8684656</v>
      </c>
      <c r="E27" s="123"/>
      <c r="F27" s="167">
        <f>F20+F9</f>
        <v>42905915</v>
      </c>
      <c r="G27" s="167">
        <f>SUM(G10:G25)</f>
        <v>3028849</v>
      </c>
      <c r="H27" s="140"/>
      <c r="I27" s="141"/>
    </row>
    <row r="28" s="516" customFormat="1" ht="16.5" customHeight="1"/>
    <row r="29" spans="1:2" s="524" customFormat="1" ht="16.5" customHeight="1">
      <c r="A29" s="525" t="s">
        <v>87</v>
      </c>
      <c r="B29" s="526" t="s">
        <v>270</v>
      </c>
    </row>
    <row r="30" spans="1:4" s="271" customFormat="1" ht="19.5" customHeight="1">
      <c r="A30" s="118"/>
      <c r="B30" s="118"/>
      <c r="C30" s="118"/>
      <c r="D30" s="118"/>
    </row>
    <row r="31" spans="1:8" s="271" customFormat="1" ht="19.5" customHeight="1">
      <c r="A31" s="272"/>
      <c r="B31" s="118"/>
      <c r="C31" s="118"/>
      <c r="D31" s="118"/>
      <c r="H31" s="270"/>
    </row>
    <row r="32" s="516" customFormat="1" ht="16.5" customHeight="1"/>
    <row r="33" ht="16.5">
      <c r="A33" s="1"/>
    </row>
    <row r="37" ht="16.5">
      <c r="A37" s="196"/>
    </row>
  </sheetData>
  <mergeCells count="4">
    <mergeCell ref="F5:G5"/>
    <mergeCell ref="C5:D5"/>
    <mergeCell ref="F4:G4"/>
    <mergeCell ref="C4:D4"/>
  </mergeCells>
  <printOptions horizontalCentered="1"/>
  <pageMargins left="0.196850393700787" right="0" top="0.2" bottom="0.196850393700787" header="0.393700787401575" footer="0.1"/>
  <pageSetup firstPageNumber="17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18.625" style="0" customWidth="1"/>
    <col min="6" max="6" width="9.50390625" style="0" customWidth="1"/>
    <col min="9" max="9" width="6.875" style="0" customWidth="1"/>
    <col min="10" max="10" width="7.00390625" style="0" customWidth="1"/>
  </cols>
  <sheetData>
    <row r="1" spans="1:8" ht="18.75">
      <c r="A1" s="55" t="s">
        <v>274</v>
      </c>
      <c r="B1" s="55"/>
      <c r="C1" s="1"/>
      <c r="D1" s="1"/>
      <c r="E1" s="1"/>
      <c r="F1" s="1"/>
      <c r="G1" s="6"/>
      <c r="H1" s="6"/>
    </row>
    <row r="2" spans="1:8" ht="18.75">
      <c r="A2" s="55"/>
      <c r="B2" s="55"/>
      <c r="C2" s="1"/>
      <c r="D2" s="1"/>
      <c r="E2" s="1"/>
      <c r="F2" s="1"/>
      <c r="G2" s="6"/>
      <c r="H2" s="6"/>
    </row>
    <row r="3" spans="1:8" ht="16.5">
      <c r="A3" s="161"/>
      <c r="B3" s="161"/>
      <c r="C3" s="5"/>
      <c r="D3" s="5"/>
      <c r="E3" s="8"/>
      <c r="F3" s="1"/>
      <c r="G3" s="6"/>
      <c r="H3" s="6"/>
    </row>
    <row r="4" spans="1:8" ht="18.75" customHeight="1">
      <c r="A4" s="477" t="s">
        <v>14</v>
      </c>
      <c r="B4" s="478"/>
      <c r="C4" s="479" t="s">
        <v>13</v>
      </c>
      <c r="D4" s="480"/>
      <c r="E4" s="606" t="s">
        <v>175</v>
      </c>
      <c r="F4" s="607"/>
      <c r="G4" s="6"/>
      <c r="H4" s="6"/>
    </row>
    <row r="5" spans="1:8" ht="15.75" customHeight="1">
      <c r="A5" s="481"/>
      <c r="B5" s="482"/>
      <c r="C5" s="483"/>
      <c r="D5" s="484"/>
      <c r="E5" s="608" t="s">
        <v>176</v>
      </c>
      <c r="F5" s="609"/>
      <c r="G5" s="6"/>
      <c r="H5" s="6"/>
    </row>
    <row r="6" spans="1:8" ht="16.5">
      <c r="A6" s="231">
        <v>1</v>
      </c>
      <c r="B6" s="154"/>
      <c r="C6" s="153" t="s">
        <v>177</v>
      </c>
      <c r="D6" s="495"/>
      <c r="E6" s="496">
        <v>2570.6</v>
      </c>
      <c r="F6" s="233"/>
      <c r="G6" s="6"/>
      <c r="H6" s="6"/>
    </row>
    <row r="7" spans="1:8" ht="16.5">
      <c r="A7" s="231">
        <v>2</v>
      </c>
      <c r="B7" s="154"/>
      <c r="C7" s="153" t="s">
        <v>250</v>
      </c>
      <c r="D7" s="153"/>
      <c r="E7" s="496">
        <v>1781.5</v>
      </c>
      <c r="F7" s="233"/>
      <c r="G7" s="6"/>
      <c r="H7" s="6"/>
    </row>
    <row r="8" spans="1:8" ht="16.5">
      <c r="A8" s="231">
        <v>3</v>
      </c>
      <c r="B8" s="154"/>
      <c r="C8" s="153" t="s">
        <v>248</v>
      </c>
      <c r="D8" s="153"/>
      <c r="E8" s="497">
        <v>872.1</v>
      </c>
      <c r="F8" s="486"/>
      <c r="G8" s="6"/>
      <c r="H8" s="6"/>
    </row>
    <row r="9" spans="1:8" ht="16.5">
      <c r="A9" s="231">
        <v>4</v>
      </c>
      <c r="B9" s="154"/>
      <c r="C9" s="153" t="s">
        <v>253</v>
      </c>
      <c r="D9" s="153"/>
      <c r="E9" s="497">
        <v>867.7</v>
      </c>
      <c r="F9" s="233"/>
      <c r="G9" s="6"/>
      <c r="H9" s="6"/>
    </row>
    <row r="10" spans="1:8" ht="16.5">
      <c r="A10" s="231">
        <v>5</v>
      </c>
      <c r="B10" s="154"/>
      <c r="C10" s="153" t="s">
        <v>249</v>
      </c>
      <c r="D10" s="153"/>
      <c r="E10" s="530">
        <v>760</v>
      </c>
      <c r="F10" s="233"/>
      <c r="G10" s="6"/>
      <c r="H10" s="6"/>
    </row>
    <row r="11" spans="1:8" ht="16.5">
      <c r="A11" s="231">
        <v>6</v>
      </c>
      <c r="B11" s="154"/>
      <c r="C11" s="153" t="s">
        <v>178</v>
      </c>
      <c r="D11" s="153"/>
      <c r="E11" s="497">
        <v>462.5</v>
      </c>
      <c r="F11" s="233" t="s">
        <v>87</v>
      </c>
      <c r="G11" s="6"/>
      <c r="H11" s="6"/>
    </row>
    <row r="12" spans="1:8" ht="16.5">
      <c r="A12" s="231">
        <v>7</v>
      </c>
      <c r="B12" s="154"/>
      <c r="C12" s="153" t="s">
        <v>252</v>
      </c>
      <c r="D12" s="153"/>
      <c r="E12" s="497">
        <v>365.4</v>
      </c>
      <c r="F12" s="233"/>
      <c r="G12" s="6"/>
      <c r="H12" s="6"/>
    </row>
    <row r="13" spans="1:8" ht="16.5">
      <c r="A13" s="231">
        <v>8</v>
      </c>
      <c r="B13" s="154"/>
      <c r="C13" s="153" t="s">
        <v>251</v>
      </c>
      <c r="D13" s="153"/>
      <c r="E13" s="497">
        <v>350.5</v>
      </c>
      <c r="F13" s="233"/>
      <c r="G13" s="6"/>
      <c r="H13" s="6"/>
    </row>
    <row r="14" spans="1:8" ht="16.5">
      <c r="A14" s="231">
        <v>9</v>
      </c>
      <c r="B14" s="154"/>
      <c r="C14" s="153" t="s">
        <v>256</v>
      </c>
      <c r="D14" s="153"/>
      <c r="E14" s="497">
        <v>349.6</v>
      </c>
      <c r="F14" s="233"/>
      <c r="G14" s="6"/>
      <c r="H14" s="6"/>
    </row>
    <row r="15" spans="1:8" ht="16.5">
      <c r="A15" s="229">
        <v>10</v>
      </c>
      <c r="B15" s="487"/>
      <c r="C15" s="182" t="s">
        <v>277</v>
      </c>
      <c r="D15" s="153"/>
      <c r="E15" s="497">
        <v>344.8</v>
      </c>
      <c r="F15" s="230" t="s">
        <v>87</v>
      </c>
      <c r="G15" s="6"/>
      <c r="H15" s="6"/>
    </row>
    <row r="16" spans="1:8" ht="27.75" customHeight="1">
      <c r="A16" s="280" t="s">
        <v>93</v>
      </c>
      <c r="B16" s="488"/>
      <c r="C16" s="182"/>
      <c r="D16" s="489"/>
      <c r="E16" s="517"/>
      <c r="F16" s="489"/>
      <c r="G16" s="6"/>
      <c r="H16" s="6"/>
    </row>
    <row r="17" spans="1:8" ht="16.5">
      <c r="A17" s="231">
        <v>18</v>
      </c>
      <c r="B17" s="154"/>
      <c r="C17" s="340" t="s">
        <v>124</v>
      </c>
      <c r="D17" s="495"/>
      <c r="E17" s="535">
        <v>81.3</v>
      </c>
      <c r="F17" s="233"/>
      <c r="G17" s="6"/>
      <c r="H17" s="6"/>
    </row>
    <row r="18" spans="1:8" ht="16.5">
      <c r="A18" s="231">
        <v>23</v>
      </c>
      <c r="B18" s="154"/>
      <c r="C18" s="340" t="s">
        <v>101</v>
      </c>
      <c r="D18" s="495"/>
      <c r="E18" s="535">
        <v>34.2</v>
      </c>
      <c r="F18" s="233"/>
      <c r="G18" s="6"/>
      <c r="H18" s="6"/>
    </row>
    <row r="19" spans="1:8" ht="16.5">
      <c r="A19" s="229">
        <v>24</v>
      </c>
      <c r="B19" s="236"/>
      <c r="C19" s="235" t="s">
        <v>146</v>
      </c>
      <c r="D19" s="498"/>
      <c r="E19" s="536">
        <v>27</v>
      </c>
      <c r="F19" s="230"/>
      <c r="G19" s="6"/>
      <c r="H19" s="6"/>
    </row>
    <row r="20" spans="1:8" ht="16.5">
      <c r="A20" s="6"/>
      <c r="B20" s="6"/>
      <c r="C20" s="6"/>
      <c r="D20" s="1"/>
      <c r="E20" s="1"/>
      <c r="F20" s="2"/>
      <c r="G20" s="6"/>
      <c r="H20" s="6"/>
    </row>
    <row r="21" spans="1:8" ht="16.5">
      <c r="A21" s="6" t="s">
        <v>330</v>
      </c>
      <c r="B21" s="6"/>
      <c r="C21" s="6"/>
      <c r="D21" s="6"/>
      <c r="E21" s="6"/>
      <c r="F21" s="3"/>
      <c r="G21" s="6"/>
      <c r="H21" s="6"/>
    </row>
    <row r="22" spans="1:8" ht="12" customHeight="1">
      <c r="A22" s="6"/>
      <c r="B22" s="6"/>
      <c r="C22" s="6"/>
      <c r="D22" s="6"/>
      <c r="E22" s="6"/>
      <c r="F22" s="3"/>
      <c r="G22" s="6"/>
      <c r="H22" s="6"/>
    </row>
    <row r="23" spans="1:8" ht="16.5">
      <c r="A23" s="6" t="s">
        <v>286</v>
      </c>
      <c r="B23" s="6"/>
      <c r="C23" s="6"/>
      <c r="D23" s="6"/>
      <c r="E23" s="6"/>
      <c r="F23" s="3"/>
      <c r="G23" s="6"/>
      <c r="H23" s="6"/>
    </row>
    <row r="24" spans="1:8" ht="12" customHeight="1">
      <c r="A24" s="6"/>
      <c r="B24" s="6"/>
      <c r="C24" s="6"/>
      <c r="D24" s="6"/>
      <c r="E24" s="6"/>
      <c r="F24" s="3"/>
      <c r="G24" s="6"/>
      <c r="H24" s="6"/>
    </row>
    <row r="25" spans="1:8" ht="16.5">
      <c r="A25" s="6" t="s">
        <v>179</v>
      </c>
      <c r="B25" s="6"/>
      <c r="C25" s="6"/>
      <c r="D25" s="6"/>
      <c r="E25" s="6"/>
      <c r="F25" s="3"/>
      <c r="G25" s="6"/>
      <c r="H25" s="6"/>
    </row>
    <row r="26" spans="1:8" ht="12" customHeight="1">
      <c r="A26" s="6"/>
      <c r="B26" s="6"/>
      <c r="C26" s="6"/>
      <c r="D26" s="6"/>
      <c r="E26" s="6"/>
      <c r="F26" s="6"/>
      <c r="G26" s="6"/>
      <c r="H26" s="6"/>
    </row>
    <row r="27" spans="1:8" ht="16.5">
      <c r="A27" s="6" t="s">
        <v>46</v>
      </c>
      <c r="F27" s="6"/>
      <c r="H27" s="6"/>
    </row>
    <row r="28" spans="1:8" ht="11.25" customHeight="1">
      <c r="A28" s="6"/>
      <c r="F28" s="6"/>
      <c r="H28" s="6"/>
    </row>
    <row r="29" ht="16.5">
      <c r="A29" s="6" t="s">
        <v>318</v>
      </c>
    </row>
    <row r="30" ht="14.25" customHeight="1">
      <c r="A30" s="6" t="s">
        <v>297</v>
      </c>
    </row>
    <row r="31" s="6" customFormat="1" ht="12.75">
      <c r="A31" s="6" t="s">
        <v>298</v>
      </c>
    </row>
    <row r="32" s="6" customFormat="1" ht="12.75">
      <c r="A32" s="6" t="s">
        <v>299</v>
      </c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18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6.5"/>
  <cols>
    <col min="1" max="1" width="3.875" style="380" customWidth="1"/>
    <col min="2" max="2" width="9.00390625" style="380" customWidth="1"/>
    <col min="3" max="3" width="32.00390625" style="380" customWidth="1"/>
    <col min="4" max="4" width="8.375" style="380" customWidth="1"/>
    <col min="5" max="5" width="15.625" style="380" customWidth="1"/>
    <col min="6" max="6" width="3.00390625" style="380" customWidth="1"/>
    <col min="7" max="7" width="14.25390625" style="380" customWidth="1"/>
    <col min="8" max="8" width="16.50390625" style="442" customWidth="1"/>
    <col min="9" max="9" width="3.375" style="380" customWidth="1"/>
    <col min="10" max="10" width="13.375" style="380" bestFit="1" customWidth="1"/>
    <col min="11" max="11" width="8.25390625" style="380" customWidth="1"/>
    <col min="12" max="12" width="8.125" style="380" customWidth="1"/>
    <col min="13" max="16384" width="9.00390625" style="380" customWidth="1"/>
  </cols>
  <sheetData>
    <row r="1" ht="22.5">
      <c r="A1" s="379" t="s">
        <v>204</v>
      </c>
    </row>
    <row r="2" ht="16.5" customHeight="1">
      <c r="A2" s="379"/>
    </row>
    <row r="3" spans="1:8" s="381" customFormat="1" ht="18.75">
      <c r="A3" s="381" t="s">
        <v>61</v>
      </c>
      <c r="H3" s="443"/>
    </row>
    <row r="4" spans="1:9" s="384" customFormat="1" ht="16.5">
      <c r="A4" s="382"/>
      <c r="B4" s="382"/>
      <c r="C4" s="382"/>
      <c r="D4" s="382"/>
      <c r="E4" s="580"/>
      <c r="F4" s="580"/>
      <c r="G4" s="580"/>
      <c r="H4" s="444"/>
      <c r="I4" s="383"/>
    </row>
    <row r="5" spans="1:10" s="384" customFormat="1" ht="16.5" customHeight="1">
      <c r="A5" s="440" t="s">
        <v>149</v>
      </c>
      <c r="B5" s="385"/>
      <c r="C5" s="385"/>
      <c r="D5" s="385"/>
      <c r="E5" s="581" t="s">
        <v>205</v>
      </c>
      <c r="F5" s="581"/>
      <c r="G5" s="581"/>
      <c r="H5" s="579" t="s">
        <v>206</v>
      </c>
      <c r="I5" s="579"/>
      <c r="J5" s="579"/>
    </row>
    <row r="6" spans="1:10" s="384" customFormat="1" ht="21.75" customHeight="1">
      <c r="A6" s="386" t="s">
        <v>118</v>
      </c>
      <c r="B6" s="383"/>
      <c r="C6" s="383"/>
      <c r="D6" s="383"/>
      <c r="E6" s="387">
        <v>23196.977098941</v>
      </c>
      <c r="F6" s="388" t="s">
        <v>88</v>
      </c>
      <c r="G6" s="388" t="s">
        <v>207</v>
      </c>
      <c r="H6" s="389">
        <v>13339.923572049</v>
      </c>
      <c r="I6" s="390" t="s">
        <v>88</v>
      </c>
      <c r="J6" s="390" t="s">
        <v>208</v>
      </c>
    </row>
    <row r="7" spans="1:10" s="384" customFormat="1" ht="6" customHeight="1">
      <c r="A7" s="386"/>
      <c r="B7" s="383"/>
      <c r="C7" s="383"/>
      <c r="D7" s="383"/>
      <c r="E7" s="387"/>
      <c r="F7" s="388"/>
      <c r="G7" s="388"/>
      <c r="H7" s="389"/>
      <c r="I7" s="390"/>
      <c r="J7" s="390"/>
    </row>
    <row r="8" spans="1:10" s="384" customFormat="1" ht="16.5" customHeight="1">
      <c r="A8" s="386" t="s">
        <v>151</v>
      </c>
      <c r="B8" s="383"/>
      <c r="C8" s="383"/>
      <c r="D8" s="383"/>
      <c r="E8" s="451">
        <v>31638.22</v>
      </c>
      <c r="F8" s="388"/>
      <c r="G8" s="388" t="s">
        <v>207</v>
      </c>
      <c r="H8" s="452">
        <v>20001.91</v>
      </c>
      <c r="I8" s="390"/>
      <c r="J8" s="390" t="s">
        <v>208</v>
      </c>
    </row>
    <row r="9" spans="1:10" s="384" customFormat="1" ht="6" customHeight="1">
      <c r="A9" s="386"/>
      <c r="B9" s="383"/>
      <c r="C9" s="383"/>
      <c r="D9" s="383"/>
      <c r="E9" s="387"/>
      <c r="F9" s="388"/>
      <c r="G9" s="388"/>
      <c r="H9" s="389"/>
      <c r="I9" s="390"/>
      <c r="J9" s="390"/>
    </row>
    <row r="10" spans="1:10" s="384" customFormat="1" ht="16.5" customHeight="1">
      <c r="A10" s="386" t="s">
        <v>153</v>
      </c>
      <c r="B10" s="383"/>
      <c r="C10" s="383"/>
      <c r="D10" s="383"/>
      <c r="E10" s="451">
        <v>20400.07</v>
      </c>
      <c r="F10" s="388"/>
      <c r="G10" s="388" t="s">
        <v>207</v>
      </c>
      <c r="H10" s="452">
        <v>10363.28</v>
      </c>
      <c r="I10" s="390"/>
      <c r="J10" s="390" t="s">
        <v>208</v>
      </c>
    </row>
    <row r="11" spans="1:10" s="384" customFormat="1" ht="6" customHeight="1">
      <c r="A11" s="386"/>
      <c r="B11" s="383"/>
      <c r="C11" s="383"/>
      <c r="D11" s="383"/>
      <c r="E11" s="387"/>
      <c r="F11" s="388"/>
      <c r="G11" s="388"/>
      <c r="H11" s="389"/>
      <c r="I11" s="390"/>
      <c r="J11" s="390"/>
    </row>
    <row r="12" spans="1:10" s="384" customFormat="1" ht="16.5" customHeight="1">
      <c r="A12" s="386" t="s">
        <v>152</v>
      </c>
      <c r="B12" s="383"/>
      <c r="C12" s="383"/>
      <c r="D12" s="383"/>
      <c r="E12" s="451">
        <v>38585.09</v>
      </c>
      <c r="F12" s="388"/>
      <c r="G12" s="388" t="s">
        <v>207</v>
      </c>
      <c r="H12" s="452">
        <v>24446.59</v>
      </c>
      <c r="I12" s="390"/>
      <c r="J12" s="390" t="s">
        <v>208</v>
      </c>
    </row>
    <row r="13" spans="1:10" s="384" customFormat="1" ht="12" customHeight="1">
      <c r="A13" s="386"/>
      <c r="B13" s="383"/>
      <c r="C13" s="383"/>
      <c r="D13" s="383"/>
      <c r="E13" s="387"/>
      <c r="F13" s="388"/>
      <c r="G13" s="388"/>
      <c r="H13" s="389"/>
      <c r="I13" s="390"/>
      <c r="J13" s="383"/>
    </row>
    <row r="14" spans="1:9" s="384" customFormat="1" ht="16.5">
      <c r="A14" s="382"/>
      <c r="B14" s="382"/>
      <c r="C14" s="382"/>
      <c r="D14" s="382"/>
      <c r="E14" s="580"/>
      <c r="F14" s="580"/>
      <c r="G14" s="580"/>
      <c r="H14" s="444"/>
      <c r="I14" s="383"/>
    </row>
    <row r="15" spans="1:10" s="384" customFormat="1" ht="16.5" customHeight="1">
      <c r="A15" s="440" t="s">
        <v>149</v>
      </c>
      <c r="B15" s="385"/>
      <c r="C15" s="385"/>
      <c r="D15" s="385"/>
      <c r="E15" s="581" t="s">
        <v>205</v>
      </c>
      <c r="F15" s="581"/>
      <c r="G15" s="581"/>
      <c r="H15" s="579" t="s">
        <v>206</v>
      </c>
      <c r="I15" s="579"/>
      <c r="J15" s="579"/>
    </row>
    <row r="16" spans="1:10" s="384" customFormat="1" ht="11.25" customHeight="1">
      <c r="A16" s="391"/>
      <c r="B16" s="382"/>
      <c r="C16" s="382"/>
      <c r="D16" s="382"/>
      <c r="E16" s="392"/>
      <c r="F16" s="382"/>
      <c r="G16" s="382"/>
      <c r="H16" s="393"/>
      <c r="I16" s="382"/>
      <c r="J16" s="383"/>
    </row>
    <row r="17" spans="1:10" s="384" customFormat="1" ht="16.5">
      <c r="A17" s="386" t="s">
        <v>117</v>
      </c>
      <c r="B17" s="383"/>
      <c r="C17" s="383"/>
      <c r="D17" s="383"/>
      <c r="E17" s="387">
        <v>20961.80482957</v>
      </c>
      <c r="F17" s="388" t="s">
        <v>68</v>
      </c>
      <c r="G17" s="388"/>
      <c r="H17" s="389">
        <v>8376.31112482</v>
      </c>
      <c r="I17" s="390" t="s">
        <v>88</v>
      </c>
      <c r="J17" s="383" t="s">
        <v>209</v>
      </c>
    </row>
    <row r="18" spans="1:10" s="384" customFormat="1" ht="6" customHeight="1">
      <c r="A18" s="386"/>
      <c r="B18" s="383"/>
      <c r="C18" s="383"/>
      <c r="D18" s="383"/>
      <c r="E18" s="387"/>
      <c r="F18" s="388"/>
      <c r="G18" s="388"/>
      <c r="H18" s="389"/>
      <c r="I18" s="390"/>
      <c r="J18" s="383"/>
    </row>
    <row r="19" spans="1:10" s="384" customFormat="1" ht="16.5">
      <c r="A19" s="386" t="s">
        <v>173</v>
      </c>
      <c r="B19" s="383"/>
      <c r="C19" s="383"/>
      <c r="D19" s="383"/>
      <c r="E19" s="387">
        <f>E17/237</f>
        <v>88.44643388004219</v>
      </c>
      <c r="F19" s="388" t="s">
        <v>68</v>
      </c>
      <c r="G19" s="388"/>
      <c r="H19" s="389">
        <f>H17/247</f>
        <v>33.912190788744944</v>
      </c>
      <c r="I19" s="390" t="s">
        <v>88</v>
      </c>
      <c r="J19" s="383" t="s">
        <v>209</v>
      </c>
    </row>
    <row r="20" spans="1:10" s="384" customFormat="1" ht="6" customHeight="1">
      <c r="A20" s="386"/>
      <c r="B20" s="383"/>
      <c r="C20" s="383"/>
      <c r="D20" s="383"/>
      <c r="E20" s="387"/>
      <c r="F20" s="388"/>
      <c r="G20" s="388"/>
      <c r="H20" s="389"/>
      <c r="I20" s="390"/>
      <c r="J20" s="383"/>
    </row>
    <row r="21" spans="1:10" s="384" customFormat="1" ht="16.5">
      <c r="A21" s="386" t="s">
        <v>258</v>
      </c>
      <c r="B21" s="383"/>
      <c r="C21" s="383"/>
      <c r="D21" s="383"/>
      <c r="E21" s="387" t="s">
        <v>259</v>
      </c>
      <c r="F21" s="388" t="s">
        <v>68</v>
      </c>
      <c r="G21" s="388" t="s">
        <v>260</v>
      </c>
      <c r="H21" s="389" t="s">
        <v>261</v>
      </c>
      <c r="I21" s="390" t="s">
        <v>68</v>
      </c>
      <c r="J21" s="383" t="s">
        <v>281</v>
      </c>
    </row>
    <row r="22" spans="1:10" s="384" customFormat="1" ht="6" customHeight="1">
      <c r="A22" s="386"/>
      <c r="B22" s="383"/>
      <c r="C22" s="383"/>
      <c r="D22" s="383"/>
      <c r="E22" s="387"/>
      <c r="F22" s="388"/>
      <c r="G22" s="388"/>
      <c r="H22" s="389"/>
      <c r="I22" s="390"/>
      <c r="J22" s="383"/>
    </row>
    <row r="23" spans="1:10" s="384" customFormat="1" ht="16.5">
      <c r="A23" s="386" t="s">
        <v>74</v>
      </c>
      <c r="B23" s="383"/>
      <c r="C23" s="383"/>
      <c r="D23" s="383"/>
      <c r="E23" s="394"/>
      <c r="F23" s="388"/>
      <c r="G23" s="388"/>
      <c r="H23" s="444"/>
      <c r="I23" s="383"/>
      <c r="J23" s="383"/>
    </row>
    <row r="24" spans="1:10" s="384" customFormat="1" ht="6" customHeight="1">
      <c r="A24" s="386"/>
      <c r="B24" s="383"/>
      <c r="C24" s="383"/>
      <c r="D24" s="383"/>
      <c r="E24" s="387"/>
      <c r="F24" s="388"/>
      <c r="G24" s="388"/>
      <c r="H24" s="389"/>
      <c r="I24" s="390"/>
      <c r="J24" s="383"/>
    </row>
    <row r="25" spans="2:10" s="384" customFormat="1" ht="17.25">
      <c r="B25" s="395" t="s">
        <v>133</v>
      </c>
      <c r="C25" s="396"/>
      <c r="D25" s="396"/>
      <c r="E25" s="397">
        <v>7523.93294476</v>
      </c>
      <c r="F25" s="398" t="s">
        <v>68</v>
      </c>
      <c r="G25" s="398"/>
      <c r="H25" s="461">
        <v>2536.624092483</v>
      </c>
      <c r="I25" s="399" t="s">
        <v>68</v>
      </c>
      <c r="J25" s="396" t="s">
        <v>209</v>
      </c>
    </row>
    <row r="26" spans="1:10" s="384" customFormat="1" ht="6" customHeight="1">
      <c r="A26" s="386"/>
      <c r="B26" s="383"/>
      <c r="C26" s="383"/>
      <c r="D26" s="383"/>
      <c r="E26" s="387"/>
      <c r="F26" s="388"/>
      <c r="G26" s="388"/>
      <c r="H26" s="389"/>
      <c r="I26" s="390"/>
      <c r="J26" s="383"/>
    </row>
    <row r="27" spans="2:10" s="384" customFormat="1" ht="17.25">
      <c r="B27" s="395" t="s">
        <v>119</v>
      </c>
      <c r="C27" s="396"/>
      <c r="D27" s="396"/>
      <c r="E27" s="397">
        <v>4487.644824989</v>
      </c>
      <c r="F27" s="398" t="s">
        <v>68</v>
      </c>
      <c r="G27" s="398"/>
      <c r="H27" s="461">
        <v>1790.059463939</v>
      </c>
      <c r="I27" s="399" t="s">
        <v>68</v>
      </c>
      <c r="J27" s="396" t="s">
        <v>209</v>
      </c>
    </row>
    <row r="28" spans="1:10" s="384" customFormat="1" ht="6" customHeight="1">
      <c r="A28" s="386"/>
      <c r="B28" s="383"/>
      <c r="C28" s="383"/>
      <c r="D28" s="383"/>
      <c r="E28" s="387"/>
      <c r="F28" s="388"/>
      <c r="G28" s="388"/>
      <c r="H28" s="389"/>
      <c r="I28" s="390"/>
      <c r="J28" s="383"/>
    </row>
    <row r="29" spans="1:10" s="384" customFormat="1" ht="6" customHeight="1">
      <c r="A29" s="386"/>
      <c r="B29" s="383"/>
      <c r="C29" s="383"/>
      <c r="D29" s="383"/>
      <c r="E29" s="387"/>
      <c r="F29" s="388"/>
      <c r="G29" s="388"/>
      <c r="H29" s="389"/>
      <c r="I29" s="390"/>
      <c r="J29" s="383"/>
    </row>
    <row r="30" spans="1:10" s="384" customFormat="1" ht="16.5">
      <c r="A30" s="386" t="s">
        <v>282</v>
      </c>
      <c r="C30" s="396"/>
      <c r="D30" s="396"/>
      <c r="E30" s="387">
        <v>530.5</v>
      </c>
      <c r="F30" s="388" t="s">
        <v>210</v>
      </c>
      <c r="G30" s="388"/>
      <c r="H30" s="389">
        <v>524.52482</v>
      </c>
      <c r="I30" s="390" t="s">
        <v>68</v>
      </c>
      <c r="J30" s="383" t="s">
        <v>209</v>
      </c>
    </row>
    <row r="31" spans="1:10" s="384" customFormat="1" ht="6" customHeight="1">
      <c r="A31" s="386"/>
      <c r="B31" s="383"/>
      <c r="C31" s="383"/>
      <c r="D31" s="383"/>
      <c r="E31" s="387"/>
      <c r="F31" s="388"/>
      <c r="G31" s="388"/>
      <c r="H31" s="389"/>
      <c r="I31" s="390"/>
      <c r="J31" s="383"/>
    </row>
    <row r="32" spans="1:10" s="384" customFormat="1" ht="16.5">
      <c r="A32" s="386" t="s">
        <v>7</v>
      </c>
      <c r="B32" s="383"/>
      <c r="C32" s="383"/>
      <c r="D32" s="383"/>
      <c r="E32" s="400">
        <v>5973</v>
      </c>
      <c r="F32" s="388"/>
      <c r="G32" s="388"/>
      <c r="H32" s="401">
        <v>2823</v>
      </c>
      <c r="I32" s="390"/>
      <c r="J32" s="383" t="s">
        <v>209</v>
      </c>
    </row>
    <row r="33" spans="1:10" s="384" customFormat="1" ht="16.5">
      <c r="A33" s="386"/>
      <c r="B33" s="383"/>
      <c r="C33" s="383"/>
      <c r="D33" s="383"/>
      <c r="E33" s="400"/>
      <c r="F33" s="388"/>
      <c r="G33" s="388"/>
      <c r="H33" s="400"/>
      <c r="I33" s="388"/>
      <c r="J33" s="383"/>
    </row>
    <row r="34" spans="1:10" s="384" customFormat="1" ht="18.75">
      <c r="A34" s="402" t="s">
        <v>116</v>
      </c>
      <c r="B34" s="475" t="s">
        <v>156</v>
      </c>
      <c r="E34" s="403"/>
      <c r="F34" s="404"/>
      <c r="G34" s="404"/>
      <c r="H34" s="400"/>
      <c r="I34" s="388"/>
      <c r="J34" s="383"/>
    </row>
    <row r="35" spans="2:12" ht="16.5" customHeight="1">
      <c r="B35" s="475" t="s">
        <v>166</v>
      </c>
      <c r="L35" s="405"/>
    </row>
    <row r="36" spans="1:2" ht="18.75">
      <c r="A36" s="384" t="s">
        <v>87</v>
      </c>
      <c r="B36" s="475" t="s">
        <v>187</v>
      </c>
    </row>
    <row r="37" spans="1:3" ht="18.75">
      <c r="A37" s="384" t="s">
        <v>141</v>
      </c>
      <c r="B37" s="475" t="s">
        <v>257</v>
      </c>
      <c r="C37" s="475"/>
    </row>
  </sheetData>
  <mergeCells count="6">
    <mergeCell ref="H5:J5"/>
    <mergeCell ref="H15:J15"/>
    <mergeCell ref="E4:G4"/>
    <mergeCell ref="E5:G5"/>
    <mergeCell ref="E14:G14"/>
    <mergeCell ref="E15:G15"/>
  </mergeCells>
  <printOptions/>
  <pageMargins left="0.551181102362205" right="0" top="0.590551181102362" bottom="0.196850393700787" header="0.511811023622047" footer="0.1"/>
  <pageSetup firstPageNumber="1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3.875" style="0" customWidth="1"/>
    <col min="5" max="5" width="22.625" style="0" customWidth="1"/>
    <col min="6" max="6" width="7.00390625" style="0" customWidth="1"/>
    <col min="12" max="12" width="6.875" style="0" customWidth="1"/>
    <col min="13" max="13" width="7.00390625" style="0" customWidth="1"/>
  </cols>
  <sheetData>
    <row r="1" spans="1:10" ht="18.75">
      <c r="A1" s="55" t="s">
        <v>275</v>
      </c>
      <c r="B1" s="55"/>
      <c r="C1" s="1"/>
      <c r="D1" s="1"/>
      <c r="E1" s="1"/>
      <c r="F1" s="1"/>
      <c r="G1" s="6"/>
      <c r="H1" s="6"/>
      <c r="I1" s="6"/>
      <c r="J1" s="6"/>
    </row>
    <row r="2" spans="1:10" ht="18.75">
      <c r="A2" s="55"/>
      <c r="B2" s="55"/>
      <c r="C2" s="1"/>
      <c r="D2" s="1"/>
      <c r="E2" s="1"/>
      <c r="F2" s="1"/>
      <c r="G2" s="6"/>
      <c r="H2" s="6"/>
      <c r="I2" s="6"/>
      <c r="J2" s="6"/>
    </row>
    <row r="3" spans="1:10" ht="16.5">
      <c r="A3" s="161"/>
      <c r="B3" s="161"/>
      <c r="C3" s="5"/>
      <c r="D3" s="5"/>
      <c r="E3" s="8"/>
      <c r="F3" s="1"/>
      <c r="G3" s="6"/>
      <c r="H3" s="6"/>
      <c r="I3" s="6"/>
      <c r="J3" s="6"/>
    </row>
    <row r="4" spans="1:10" ht="18.75" customHeight="1">
      <c r="A4" s="477" t="s">
        <v>14</v>
      </c>
      <c r="B4" s="478"/>
      <c r="C4" s="479" t="s">
        <v>13</v>
      </c>
      <c r="D4" s="480"/>
      <c r="E4" s="606" t="s">
        <v>180</v>
      </c>
      <c r="F4" s="607"/>
      <c r="G4" s="6"/>
      <c r="H4" s="6"/>
      <c r="I4" s="6"/>
      <c r="J4" s="6"/>
    </row>
    <row r="5" spans="1:10" ht="15.75" customHeight="1">
      <c r="A5" s="481"/>
      <c r="B5" s="482"/>
      <c r="C5" s="483"/>
      <c r="D5" s="484"/>
      <c r="E5" s="608" t="s">
        <v>89</v>
      </c>
      <c r="F5" s="609"/>
      <c r="G5" s="6"/>
      <c r="H5" s="6"/>
      <c r="I5" s="6"/>
      <c r="J5" s="6"/>
    </row>
    <row r="6" spans="1:10" ht="16.5">
      <c r="A6" s="231">
        <v>1</v>
      </c>
      <c r="B6" s="154"/>
      <c r="C6" s="153" t="s">
        <v>253</v>
      </c>
      <c r="D6" s="492"/>
      <c r="E6" s="496">
        <v>585233987.504868</v>
      </c>
      <c r="F6" s="233" t="s">
        <v>87</v>
      </c>
      <c r="G6" s="6"/>
      <c r="H6" s="6"/>
      <c r="I6" s="6"/>
      <c r="J6" s="6"/>
    </row>
    <row r="7" spans="1:10" ht="16.5">
      <c r="A7" s="231">
        <v>2</v>
      </c>
      <c r="B7" s="154"/>
      <c r="C7" s="153" t="s">
        <v>250</v>
      </c>
      <c r="D7" s="493"/>
      <c r="E7" s="496">
        <v>159586004.69549537</v>
      </c>
      <c r="F7" s="486"/>
      <c r="G7" s="6"/>
      <c r="H7" s="6"/>
      <c r="I7" s="6"/>
      <c r="J7" s="6"/>
    </row>
    <row r="8" spans="1:10" ht="16.5">
      <c r="A8" s="231">
        <v>3</v>
      </c>
      <c r="B8" s="154"/>
      <c r="C8" s="153" t="s">
        <v>288</v>
      </c>
      <c r="D8" s="493"/>
      <c r="E8" s="496">
        <v>65735188.35232191</v>
      </c>
      <c r="F8" s="233"/>
      <c r="G8" s="6"/>
      <c r="H8" s="6"/>
      <c r="I8" s="6"/>
      <c r="J8" s="6"/>
    </row>
    <row r="9" spans="1:10" ht="16.5">
      <c r="A9" s="231">
        <v>4</v>
      </c>
      <c r="B9" s="154"/>
      <c r="C9" s="153" t="s">
        <v>254</v>
      </c>
      <c r="D9" s="493"/>
      <c r="E9" s="496">
        <v>29022444.299999997</v>
      </c>
      <c r="F9" s="233" t="s">
        <v>87</v>
      </c>
      <c r="G9" s="6"/>
      <c r="H9" s="6"/>
      <c r="I9" s="6"/>
      <c r="J9" s="6"/>
    </row>
    <row r="10" spans="1:10" ht="16.5">
      <c r="A10" s="338">
        <v>5</v>
      </c>
      <c r="B10" s="349"/>
      <c r="C10" s="340" t="s">
        <v>178</v>
      </c>
      <c r="D10" s="493"/>
      <c r="E10" s="561">
        <v>20814914.3</v>
      </c>
      <c r="F10" s="276" t="s">
        <v>87</v>
      </c>
      <c r="G10" s="6"/>
      <c r="H10" s="6"/>
      <c r="I10" s="6"/>
      <c r="J10" s="6"/>
    </row>
    <row r="11" spans="1:10" ht="16.5">
      <c r="A11" s="338">
        <v>6</v>
      </c>
      <c r="B11" s="349"/>
      <c r="C11" s="340" t="s">
        <v>124</v>
      </c>
      <c r="D11" s="289"/>
      <c r="E11" s="561">
        <v>4884268.376457205</v>
      </c>
      <c r="F11" s="562"/>
      <c r="G11" s="6"/>
      <c r="H11" s="6"/>
      <c r="I11" s="6"/>
      <c r="J11" s="6"/>
    </row>
    <row r="12" spans="1:10" ht="16.5">
      <c r="A12" s="338">
        <v>7</v>
      </c>
      <c r="B12" s="349"/>
      <c r="C12" s="340" t="s">
        <v>324</v>
      </c>
      <c r="E12" s="561">
        <v>4669130.8624702785</v>
      </c>
      <c r="F12" s="276"/>
      <c r="G12" s="6"/>
      <c r="H12" s="6"/>
      <c r="I12" s="6"/>
      <c r="J12" s="6"/>
    </row>
    <row r="13" spans="1:10" ht="16.5">
      <c r="A13" s="338">
        <v>8</v>
      </c>
      <c r="B13" s="349"/>
      <c r="C13" s="340" t="s">
        <v>255</v>
      </c>
      <c r="D13" s="493"/>
      <c r="E13" s="561">
        <v>4617348.647088239</v>
      </c>
      <c r="F13" s="276"/>
      <c r="G13" s="6"/>
      <c r="H13" s="6"/>
      <c r="I13" s="6"/>
      <c r="J13" s="6"/>
    </row>
    <row r="14" spans="1:10" ht="16.5">
      <c r="A14" s="338">
        <v>9</v>
      </c>
      <c r="B14" s="349"/>
      <c r="C14" s="340" t="s">
        <v>280</v>
      </c>
      <c r="D14" s="563"/>
      <c r="E14" s="561">
        <v>3870790.5524835475</v>
      </c>
      <c r="F14" s="276"/>
      <c r="G14" s="6"/>
      <c r="H14" s="6"/>
      <c r="I14" s="6"/>
      <c r="J14" s="6"/>
    </row>
    <row r="15" spans="1:10" ht="16.5">
      <c r="A15" s="342">
        <v>10</v>
      </c>
      <c r="B15" s="343"/>
      <c r="C15" s="235" t="s">
        <v>256</v>
      </c>
      <c r="D15" s="493"/>
      <c r="E15" s="561">
        <v>2614755.691430091</v>
      </c>
      <c r="F15" s="277"/>
      <c r="G15" s="6"/>
      <c r="H15" s="6"/>
      <c r="I15" s="6"/>
      <c r="J15" s="6"/>
    </row>
    <row r="16" spans="1:10" ht="30" customHeight="1">
      <c r="A16" s="335" t="s">
        <v>93</v>
      </c>
      <c r="B16" s="564"/>
      <c r="C16" s="235"/>
      <c r="D16" s="494"/>
      <c r="E16" s="565"/>
      <c r="F16" s="421"/>
      <c r="G16" s="6"/>
      <c r="H16" s="6"/>
      <c r="I16" s="6"/>
      <c r="J16" s="6"/>
    </row>
    <row r="17" spans="1:10" ht="16.5" customHeight="1">
      <c r="A17" s="566">
        <v>13</v>
      </c>
      <c r="B17" s="567"/>
      <c r="C17" s="518" t="s">
        <v>101</v>
      </c>
      <c r="D17" s="492"/>
      <c r="E17" s="561">
        <v>2019406.4381434273</v>
      </c>
      <c r="F17" s="568"/>
      <c r="G17" s="6"/>
      <c r="H17" s="6"/>
      <c r="I17" s="6"/>
      <c r="J17" s="6"/>
    </row>
    <row r="18" spans="1:10" ht="16.5">
      <c r="A18" s="342">
        <v>19</v>
      </c>
      <c r="B18" s="236"/>
      <c r="C18" s="235" t="s">
        <v>99</v>
      </c>
      <c r="D18" s="519"/>
      <c r="E18" s="541">
        <v>709279.7381159262</v>
      </c>
      <c r="F18" s="230"/>
      <c r="G18" s="6"/>
      <c r="H18" s="6"/>
      <c r="I18" s="6"/>
      <c r="J18" s="6"/>
    </row>
    <row r="19" spans="1:10" ht="16.5">
      <c r="A19" s="154"/>
      <c r="B19" s="154"/>
      <c r="C19" s="490"/>
      <c r="D19" s="485"/>
      <c r="E19" s="491"/>
      <c r="F19" s="153"/>
      <c r="G19" s="6"/>
      <c r="H19" s="6"/>
      <c r="I19" s="6"/>
      <c r="J19" s="6"/>
    </row>
    <row r="20" spans="1:10" ht="12.75" customHeight="1">
      <c r="A20" s="6"/>
      <c r="B20" s="6"/>
      <c r="C20" s="6"/>
      <c r="D20" s="1"/>
      <c r="E20" s="1"/>
      <c r="F20" s="2"/>
      <c r="G20" s="6"/>
      <c r="H20" s="6"/>
      <c r="I20" s="6"/>
      <c r="J20" s="6"/>
    </row>
    <row r="21" spans="1:10" ht="16.5">
      <c r="A21" s="6" t="s">
        <v>331</v>
      </c>
      <c r="B21" s="6"/>
      <c r="C21" s="6"/>
      <c r="D21" s="6"/>
      <c r="E21" s="6"/>
      <c r="F21" s="3"/>
      <c r="G21" s="6"/>
      <c r="H21" s="6"/>
      <c r="I21" s="6"/>
      <c r="J21" s="6"/>
    </row>
    <row r="22" spans="1:10" ht="11.25" customHeight="1">
      <c r="A22" s="6"/>
      <c r="B22" s="6"/>
      <c r="C22" s="6"/>
      <c r="D22" s="6"/>
      <c r="E22" s="6"/>
      <c r="F22" s="3"/>
      <c r="G22" s="6"/>
      <c r="H22" s="6"/>
      <c r="I22" s="6"/>
      <c r="J22" s="6"/>
    </row>
    <row r="23" spans="1:10" ht="16.5">
      <c r="A23" s="6" t="s">
        <v>181</v>
      </c>
      <c r="B23" s="6"/>
      <c r="C23" s="6"/>
      <c r="D23" s="6"/>
      <c r="E23" s="6"/>
      <c r="F23" s="3"/>
      <c r="G23" s="6"/>
      <c r="H23" s="6"/>
      <c r="I23" s="6"/>
      <c r="J23" s="6"/>
    </row>
    <row r="24" spans="1:10" ht="11.25" customHeight="1">
      <c r="A24" s="6" t="s">
        <v>182</v>
      </c>
      <c r="B24" s="6"/>
      <c r="C24" s="6"/>
      <c r="D24" s="6"/>
      <c r="E24" s="6"/>
      <c r="F24" s="3"/>
      <c r="G24" s="6"/>
      <c r="H24" s="6"/>
      <c r="I24" s="6"/>
      <c r="J24" s="6"/>
    </row>
    <row r="25" spans="1:10" ht="11.25" customHeight="1">
      <c r="A25" s="6"/>
      <c r="B25" s="6"/>
      <c r="C25" s="6"/>
      <c r="D25" s="6"/>
      <c r="E25" s="6"/>
      <c r="F25" s="3"/>
      <c r="G25" s="6"/>
      <c r="H25" s="6"/>
      <c r="I25" s="6"/>
      <c r="J25" s="6"/>
    </row>
    <row r="26" spans="1:10" ht="11.25" customHeight="1">
      <c r="A26" s="6" t="s">
        <v>287</v>
      </c>
      <c r="B26" s="6"/>
      <c r="C26" s="6"/>
      <c r="D26" s="6"/>
      <c r="E26" s="6"/>
      <c r="F26" s="3"/>
      <c r="G26" s="6"/>
      <c r="H26" s="6"/>
      <c r="I26" s="6"/>
      <c r="J26" s="6"/>
    </row>
    <row r="27" spans="1:10" ht="11.25" customHeight="1">
      <c r="A27" s="6"/>
      <c r="B27" s="6"/>
      <c r="C27" s="6"/>
      <c r="D27" s="6"/>
      <c r="E27" s="6"/>
      <c r="F27" s="3"/>
      <c r="G27" s="6"/>
      <c r="H27" s="6"/>
      <c r="I27" s="6"/>
      <c r="J27" s="6"/>
    </row>
    <row r="28" spans="1:10" ht="16.5">
      <c r="A28" s="6" t="s">
        <v>291</v>
      </c>
      <c r="B28" s="6"/>
      <c r="C28" s="6"/>
      <c r="D28" s="6"/>
      <c r="E28" s="6"/>
      <c r="F28" s="3"/>
      <c r="G28" s="6"/>
      <c r="H28" s="6"/>
      <c r="I28" s="6"/>
      <c r="J28" s="6"/>
    </row>
    <row r="29" spans="1:10" ht="11.25" customHeight="1">
      <c r="A29" s="6"/>
      <c r="B29" s="6"/>
      <c r="C29" s="6"/>
      <c r="D29" s="6"/>
      <c r="E29" s="6"/>
      <c r="F29" s="3"/>
      <c r="G29" s="6"/>
      <c r="H29" s="6"/>
      <c r="I29" s="6"/>
      <c r="J29" s="6"/>
    </row>
    <row r="30" spans="1:10" ht="16.5">
      <c r="A30" s="6" t="s">
        <v>183</v>
      </c>
      <c r="B30" s="6"/>
      <c r="C30" s="6"/>
      <c r="D30" s="6"/>
      <c r="E30" s="6"/>
      <c r="F30" s="3"/>
      <c r="G30" s="6"/>
      <c r="H30" s="6"/>
      <c r="I30" s="6"/>
      <c r="J30" s="6"/>
    </row>
    <row r="31" spans="1:9" ht="11.25" customHeight="1">
      <c r="A31" s="6" t="s">
        <v>184</v>
      </c>
      <c r="F31" s="6"/>
      <c r="I31" s="6"/>
    </row>
    <row r="32" ht="12" customHeight="1"/>
    <row r="33" ht="12" customHeight="1">
      <c r="A33" s="6" t="s">
        <v>46</v>
      </c>
    </row>
    <row r="34" ht="11.25" customHeight="1"/>
    <row r="35" spans="1:11" ht="16.5">
      <c r="A35" s="6"/>
      <c r="K35" s="113"/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19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workbookViewId="0" topLeftCell="A1">
      <selection activeCell="A1" sqref="A1"/>
    </sheetView>
  </sheetViews>
  <sheetFormatPr defaultColWidth="9.00390625" defaultRowHeight="16.5"/>
  <cols>
    <col min="1" max="1" width="9.00390625" style="149" customWidth="1"/>
    <col min="2" max="2" width="19.625" style="149" customWidth="1"/>
    <col min="3" max="3" width="6.375" style="149" customWidth="1"/>
    <col min="4" max="4" width="22.125" style="149" customWidth="1"/>
    <col min="5" max="5" width="8.375" style="149" customWidth="1"/>
    <col min="6" max="6" width="6.375" style="149" customWidth="1"/>
    <col min="7" max="7" width="20.625" style="149" customWidth="1"/>
    <col min="8" max="8" width="12.25390625" style="149" customWidth="1"/>
    <col min="9" max="10" width="9.00390625" style="149" customWidth="1"/>
    <col min="11" max="11" width="2.00390625" style="149" customWidth="1"/>
    <col min="12" max="16384" width="9.00390625" style="149" customWidth="1"/>
  </cols>
  <sheetData>
    <row r="1" ht="22.5">
      <c r="A1" s="52" t="s">
        <v>204</v>
      </c>
    </row>
    <row r="3" s="143" customFormat="1" ht="20.25">
      <c r="A3" s="198" t="s">
        <v>41</v>
      </c>
    </row>
    <row r="4" s="143" customFormat="1" ht="21">
      <c r="A4" s="144"/>
    </row>
    <row r="5" spans="1:8" s="146" customFormat="1" ht="18.75">
      <c r="A5" s="168"/>
      <c r="B5" s="168"/>
      <c r="C5" s="168"/>
      <c r="D5" s="582" t="s">
        <v>26</v>
      </c>
      <c r="E5" s="582"/>
      <c r="F5" s="582"/>
      <c r="G5" s="582"/>
      <c r="H5" s="169"/>
    </row>
    <row r="6" spans="1:8" s="146" customFormat="1" ht="18.75">
      <c r="A6" s="168"/>
      <c r="B6" s="168"/>
      <c r="C6" s="168"/>
      <c r="D6" s="170"/>
      <c r="E6" s="170"/>
      <c r="F6" s="169"/>
      <c r="G6" s="168"/>
      <c r="H6" s="168"/>
    </row>
    <row r="7" spans="1:9" s="146" customFormat="1" ht="18.75">
      <c r="A7" s="168"/>
      <c r="C7" s="168"/>
      <c r="D7" s="582" t="s">
        <v>211</v>
      </c>
      <c r="E7" s="582"/>
      <c r="F7" s="199"/>
      <c r="G7" s="583" t="s">
        <v>206</v>
      </c>
      <c r="H7" s="583"/>
      <c r="I7" s="197"/>
    </row>
    <row r="8" spans="1:8" s="146" customFormat="1" ht="18.75">
      <c r="A8" s="168"/>
      <c r="B8" s="168"/>
      <c r="C8" s="168"/>
      <c r="D8" s="582" t="s">
        <v>212</v>
      </c>
      <c r="E8" s="582"/>
      <c r="F8" s="199"/>
      <c r="G8" s="200" t="s">
        <v>27</v>
      </c>
      <c r="H8" s="200"/>
    </row>
    <row r="9" spans="1:8" s="146" customFormat="1" ht="4.5" customHeight="1">
      <c r="A9" s="168"/>
      <c r="B9" s="168"/>
      <c r="C9" s="168"/>
      <c r="D9" s="172"/>
      <c r="E9" s="172"/>
      <c r="F9" s="173"/>
      <c r="G9" s="174"/>
      <c r="H9" s="175"/>
    </row>
    <row r="10" spans="1:8" s="146" customFormat="1" ht="18.75">
      <c r="A10" s="168"/>
      <c r="B10" s="168"/>
      <c r="C10" s="168"/>
      <c r="D10" s="170"/>
      <c r="E10" s="170"/>
      <c r="F10" s="169"/>
      <c r="G10" s="169"/>
      <c r="H10" s="176"/>
    </row>
    <row r="11" spans="1:8" s="146" customFormat="1" ht="18.75">
      <c r="A11" s="177" t="s">
        <v>29</v>
      </c>
      <c r="B11" s="168"/>
      <c r="C11" s="168"/>
      <c r="D11" s="539">
        <v>31364411</v>
      </c>
      <c r="E11" s="177"/>
      <c r="F11" s="168"/>
      <c r="G11" s="178">
        <v>19863299</v>
      </c>
      <c r="H11" s="171" t="s">
        <v>209</v>
      </c>
    </row>
    <row r="12" spans="1:8" s="199" customFormat="1" ht="4.5" customHeight="1">
      <c r="A12" s="169"/>
      <c r="B12" s="169"/>
      <c r="C12" s="169"/>
      <c r="D12" s="540"/>
      <c r="E12" s="170"/>
      <c r="F12" s="169"/>
      <c r="G12" s="537"/>
      <c r="H12" s="538"/>
    </row>
    <row r="13" spans="1:8" s="146" customFormat="1" ht="18.75">
      <c r="A13" s="177" t="s">
        <v>30</v>
      </c>
      <c r="B13" s="177"/>
      <c r="C13" s="168"/>
      <c r="D13" s="539">
        <v>16482172</v>
      </c>
      <c r="E13" s="177"/>
      <c r="F13" s="168"/>
      <c r="G13" s="178">
        <v>12718380</v>
      </c>
      <c r="H13" s="171" t="s">
        <v>209</v>
      </c>
    </row>
    <row r="14" spans="1:8" s="199" customFormat="1" ht="4.5" customHeight="1">
      <c r="A14" s="170"/>
      <c r="B14" s="170"/>
      <c r="C14" s="169"/>
      <c r="D14" s="540"/>
      <c r="E14" s="170"/>
      <c r="F14" s="169"/>
      <c r="G14" s="178"/>
      <c r="H14" s="538"/>
    </row>
    <row r="15" spans="1:8" s="117" customFormat="1" ht="21.75" customHeight="1">
      <c r="A15" s="134" t="s">
        <v>31</v>
      </c>
      <c r="B15" s="135"/>
      <c r="D15" s="539">
        <v>4108638</v>
      </c>
      <c r="E15" s="119"/>
      <c r="G15" s="178">
        <v>2140242</v>
      </c>
      <c r="H15" s="171" t="s">
        <v>209</v>
      </c>
    </row>
    <row r="16" spans="1:8" s="199" customFormat="1" ht="4.5" customHeight="1">
      <c r="A16" s="170"/>
      <c r="B16" s="170"/>
      <c r="C16" s="169"/>
      <c r="D16" s="540"/>
      <c r="E16" s="170"/>
      <c r="F16" s="169"/>
      <c r="G16" s="178"/>
      <c r="H16" s="538"/>
    </row>
    <row r="17" spans="1:8" s="117" customFormat="1" ht="21.75" customHeight="1">
      <c r="A17" s="134" t="s">
        <v>80</v>
      </c>
      <c r="B17" s="135"/>
      <c r="D17" s="539">
        <v>10389010</v>
      </c>
      <c r="E17" s="119"/>
      <c r="G17" s="178">
        <v>4880470</v>
      </c>
      <c r="H17" s="171" t="s">
        <v>209</v>
      </c>
    </row>
    <row r="18" spans="1:8" s="199" customFormat="1" ht="4.5" customHeight="1">
      <c r="A18" s="170"/>
      <c r="B18" s="170"/>
      <c r="C18" s="169"/>
      <c r="D18" s="540"/>
      <c r="E18" s="170"/>
      <c r="F18" s="169"/>
      <c r="G18" s="178"/>
      <c r="H18" s="538"/>
    </row>
    <row r="19" spans="1:8" s="117" customFormat="1" ht="21.75" customHeight="1">
      <c r="A19" s="134" t="s">
        <v>32</v>
      </c>
      <c r="B19" s="134"/>
      <c r="D19" s="539">
        <v>346481</v>
      </c>
      <c r="E19" s="119"/>
      <c r="G19" s="178">
        <v>102010</v>
      </c>
      <c r="H19" s="171" t="s">
        <v>209</v>
      </c>
    </row>
    <row r="20" spans="1:8" s="146" customFormat="1" ht="18.75">
      <c r="A20" s="168"/>
      <c r="B20" s="168"/>
      <c r="C20" s="168"/>
      <c r="D20" s="540"/>
      <c r="E20" s="170"/>
      <c r="F20" s="169"/>
      <c r="G20" s="178"/>
      <c r="H20" s="176"/>
    </row>
    <row r="21" spans="1:8" s="146" customFormat="1" ht="18.75">
      <c r="A21" s="177" t="s">
        <v>36</v>
      </c>
      <c r="B21" s="168"/>
      <c r="C21" s="168"/>
      <c r="D21" s="539">
        <v>53213146</v>
      </c>
      <c r="E21" s="177"/>
      <c r="F21" s="168"/>
      <c r="G21" s="178">
        <v>23042616</v>
      </c>
      <c r="H21" s="171" t="s">
        <v>209</v>
      </c>
    </row>
    <row r="22" spans="1:8" s="199" customFormat="1" ht="4.5" customHeight="1">
      <c r="A22" s="169"/>
      <c r="B22" s="169"/>
      <c r="C22" s="169"/>
      <c r="D22" s="540"/>
      <c r="E22" s="170"/>
      <c r="F22" s="169"/>
      <c r="G22" s="178"/>
      <c r="H22" s="538"/>
    </row>
    <row r="23" spans="1:8" s="117" customFormat="1" ht="21.75" customHeight="1">
      <c r="A23" s="134" t="s">
        <v>37</v>
      </c>
      <c r="B23" s="134"/>
      <c r="D23" s="539">
        <v>7341285</v>
      </c>
      <c r="E23" s="119"/>
      <c r="G23" s="178">
        <v>4095679</v>
      </c>
      <c r="H23" s="171" t="s">
        <v>209</v>
      </c>
    </row>
    <row r="24" spans="1:8" s="199" customFormat="1" ht="4.5" customHeight="1">
      <c r="A24" s="170"/>
      <c r="B24" s="170"/>
      <c r="C24" s="169"/>
      <c r="D24" s="540"/>
      <c r="E24" s="170"/>
      <c r="F24" s="169"/>
      <c r="G24" s="178"/>
      <c r="H24" s="538"/>
    </row>
    <row r="25" spans="1:9" s="117" customFormat="1" ht="21.75" customHeight="1">
      <c r="A25" s="134" t="s">
        <v>38</v>
      </c>
      <c r="B25" s="134"/>
      <c r="D25" s="539">
        <v>67552</v>
      </c>
      <c r="E25" s="119"/>
      <c r="G25" s="178">
        <v>53456</v>
      </c>
      <c r="H25" s="171" t="s">
        <v>209</v>
      </c>
      <c r="I25" s="137"/>
    </row>
    <row r="26" spans="1:8" s="199" customFormat="1" ht="4.5" customHeight="1">
      <c r="A26" s="170"/>
      <c r="B26" s="170"/>
      <c r="C26" s="169"/>
      <c r="D26" s="540"/>
      <c r="E26" s="170"/>
      <c r="F26" s="169"/>
      <c r="G26" s="178"/>
      <c r="H26" s="538"/>
    </row>
    <row r="27" spans="1:9" s="117" customFormat="1" ht="21.75" customHeight="1">
      <c r="A27" s="134" t="s">
        <v>279</v>
      </c>
      <c r="B27" s="134"/>
      <c r="D27" s="539">
        <v>1690527</v>
      </c>
      <c r="E27" s="119"/>
      <c r="G27" s="178">
        <v>758247</v>
      </c>
      <c r="H27" s="171" t="s">
        <v>209</v>
      </c>
      <c r="I27" s="137"/>
    </row>
    <row r="28" spans="1:8" s="199" customFormat="1" ht="4.5" customHeight="1">
      <c r="A28" s="170"/>
      <c r="B28" s="170"/>
      <c r="C28" s="169"/>
      <c r="D28" s="540"/>
      <c r="E28" s="170"/>
      <c r="F28" s="169"/>
      <c r="G28" s="178"/>
      <c r="H28" s="538"/>
    </row>
    <row r="29" spans="1:8" s="146" customFormat="1" ht="18.75">
      <c r="A29" s="177" t="s">
        <v>39</v>
      </c>
      <c r="B29" s="177"/>
      <c r="C29" s="168"/>
      <c r="D29" s="539">
        <v>44112204</v>
      </c>
      <c r="E29" s="177"/>
      <c r="F29" s="168"/>
      <c r="G29" s="178">
        <v>18127353</v>
      </c>
      <c r="H29" s="171" t="s">
        <v>209</v>
      </c>
    </row>
    <row r="30" spans="1:8" s="146" customFormat="1" ht="18.75">
      <c r="A30" s="168"/>
      <c r="B30" s="168"/>
      <c r="C30" s="168"/>
      <c r="D30" s="540"/>
      <c r="E30" s="170"/>
      <c r="F30" s="169"/>
      <c r="G30" s="178"/>
      <c r="H30" s="176"/>
    </row>
    <row r="31" spans="1:8" s="146" customFormat="1" ht="18" customHeight="1">
      <c r="A31" s="177" t="s">
        <v>42</v>
      </c>
      <c r="B31" s="168"/>
      <c r="C31" s="168"/>
      <c r="D31" s="539">
        <v>84577557</v>
      </c>
      <c r="E31" s="177"/>
      <c r="F31" s="168"/>
      <c r="G31" s="178">
        <v>42905915</v>
      </c>
      <c r="H31" s="171" t="s">
        <v>209</v>
      </c>
    </row>
    <row r="32" spans="1:8" s="146" customFormat="1" ht="18.75">
      <c r="A32" s="168"/>
      <c r="B32" s="168"/>
      <c r="C32" s="168"/>
      <c r="D32" s="170"/>
      <c r="E32" s="170"/>
      <c r="F32" s="169"/>
      <c r="G32" s="169"/>
      <c r="H32" s="176"/>
    </row>
    <row r="33" spans="1:8" s="146" customFormat="1" ht="18.75">
      <c r="A33" s="168"/>
      <c r="B33" s="168"/>
      <c r="C33" s="168"/>
      <c r="D33" s="170"/>
      <c r="E33" s="170"/>
      <c r="F33" s="169"/>
      <c r="G33" s="169"/>
      <c r="H33" s="176"/>
    </row>
    <row r="34" spans="1:8" s="146" customFormat="1" ht="18.75">
      <c r="A34" s="168"/>
      <c r="B34" s="168"/>
      <c r="C34" s="168"/>
      <c r="D34" s="170"/>
      <c r="E34" s="170"/>
      <c r="F34" s="169"/>
      <c r="G34" s="169"/>
      <c r="H34" s="176"/>
    </row>
    <row r="35" spans="1:8" s="146" customFormat="1" ht="18.75">
      <c r="A35" s="168"/>
      <c r="B35" s="168"/>
      <c r="C35" s="168"/>
      <c r="D35" s="170"/>
      <c r="E35" s="170"/>
      <c r="F35" s="169"/>
      <c r="G35" s="169"/>
      <c r="H35" s="176"/>
    </row>
  </sheetData>
  <mergeCells count="4">
    <mergeCell ref="D8:E8"/>
    <mergeCell ref="D5:G5"/>
    <mergeCell ref="G7:H7"/>
    <mergeCell ref="D7:E7"/>
  </mergeCells>
  <printOptions/>
  <pageMargins left="0.748031496062992" right="0" top="0.590551181102362" bottom="0.196850393700787" header="0.511811023622047" footer="0.1"/>
  <pageSetup firstPageNumber="2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49" customWidth="1"/>
    <col min="2" max="2" width="19.625" style="149" customWidth="1"/>
    <col min="3" max="3" width="22.75390625" style="149" customWidth="1"/>
    <col min="4" max="4" width="13.875" style="149" customWidth="1"/>
    <col min="5" max="5" width="15.875" style="149" customWidth="1"/>
    <col min="6" max="6" width="10.375" style="149" customWidth="1"/>
    <col min="7" max="7" width="15.125" style="149" customWidth="1"/>
    <col min="8" max="8" width="20.375" style="149" customWidth="1"/>
    <col min="9" max="9" width="6.375" style="149" customWidth="1"/>
    <col min="10" max="11" width="9.00390625" style="149" customWidth="1"/>
    <col min="12" max="12" width="2.00390625" style="149" customWidth="1"/>
    <col min="13" max="16384" width="9.00390625" style="149" customWidth="1"/>
  </cols>
  <sheetData>
    <row r="1" ht="22.5">
      <c r="A1" s="52" t="s">
        <v>204</v>
      </c>
    </row>
    <row r="3" s="143" customFormat="1" ht="20.25">
      <c r="A3" s="198" t="s">
        <v>41</v>
      </c>
    </row>
    <row r="4" s="143" customFormat="1" ht="21">
      <c r="A4" s="144"/>
    </row>
    <row r="5" spans="1:9" s="146" customFormat="1" ht="18.75">
      <c r="A5" s="168"/>
      <c r="B5" s="168"/>
      <c r="C5" s="168"/>
      <c r="D5" s="582" t="s">
        <v>28</v>
      </c>
      <c r="E5" s="582"/>
      <c r="F5" s="582"/>
      <c r="G5" s="582"/>
      <c r="H5" s="582"/>
      <c r="I5" s="582"/>
    </row>
    <row r="6" spans="1:9" s="146" customFormat="1" ht="18.75">
      <c r="A6" s="168"/>
      <c r="B6" s="168"/>
      <c r="C6" s="168"/>
      <c r="D6" s="170"/>
      <c r="E6" s="170"/>
      <c r="F6" s="169"/>
      <c r="G6" s="170"/>
      <c r="H6" s="170"/>
      <c r="I6" s="169"/>
    </row>
    <row r="7" spans="1:10" s="146" customFormat="1" ht="18.75">
      <c r="A7" s="168"/>
      <c r="C7" s="168"/>
      <c r="D7" s="582" t="s">
        <v>213</v>
      </c>
      <c r="E7" s="582"/>
      <c r="F7" s="582"/>
      <c r="G7" s="582"/>
      <c r="H7" s="582"/>
      <c r="I7" s="582"/>
      <c r="J7" s="197"/>
    </row>
    <row r="8" spans="1:9" s="146" customFormat="1" ht="18.75">
      <c r="A8" s="168"/>
      <c r="B8" s="168"/>
      <c r="C8" s="168"/>
      <c r="D8" s="582" t="s">
        <v>212</v>
      </c>
      <c r="E8" s="582"/>
      <c r="F8" s="582"/>
      <c r="G8" s="170"/>
      <c r="H8" s="170"/>
      <c r="I8" s="170"/>
    </row>
    <row r="9" spans="1:9" s="146" customFormat="1" ht="4.5" customHeight="1">
      <c r="A9" s="168"/>
      <c r="B9" s="168"/>
      <c r="C9" s="168"/>
      <c r="D9" s="172"/>
      <c r="E9" s="172"/>
      <c r="F9" s="173"/>
      <c r="G9" s="170"/>
      <c r="H9" s="170"/>
      <c r="I9" s="170"/>
    </row>
    <row r="10" spans="1:9" s="146" customFormat="1" ht="18.75">
      <c r="A10" s="168"/>
      <c r="B10" s="168"/>
      <c r="C10" s="168"/>
      <c r="D10" s="170"/>
      <c r="E10" s="170"/>
      <c r="F10" s="168"/>
      <c r="G10" s="170"/>
      <c r="H10" s="170"/>
      <c r="I10" s="170"/>
    </row>
    <row r="11" spans="1:9" s="146" customFormat="1" ht="18" customHeight="1">
      <c r="A11" s="177" t="s">
        <v>30</v>
      </c>
      <c r="B11" s="168"/>
      <c r="C11" s="168"/>
      <c r="D11" s="178">
        <v>198789</v>
      </c>
      <c r="E11" s="499" t="s">
        <v>214</v>
      </c>
      <c r="F11" s="168"/>
      <c r="G11" s="178"/>
      <c r="H11" s="499"/>
      <c r="I11" s="168"/>
    </row>
    <row r="12" spans="1:9" s="146" customFormat="1" ht="18.75">
      <c r="A12" s="179"/>
      <c r="B12" s="168"/>
      <c r="C12" s="168"/>
      <c r="D12" s="169"/>
      <c r="E12" s="169"/>
      <c r="F12" s="168"/>
      <c r="G12" s="169"/>
      <c r="H12" s="169"/>
      <c r="I12" s="169"/>
    </row>
    <row r="13" spans="1:9" s="146" customFormat="1" ht="18.75">
      <c r="A13" s="177" t="s">
        <v>80</v>
      </c>
      <c r="B13" s="168"/>
      <c r="C13" s="168"/>
      <c r="D13" s="178">
        <v>149201</v>
      </c>
      <c r="E13" s="499" t="s">
        <v>215</v>
      </c>
      <c r="F13" s="168"/>
      <c r="G13" s="178"/>
      <c r="H13" s="499"/>
      <c r="I13" s="168"/>
    </row>
    <row r="14" spans="1:9" s="146" customFormat="1" ht="16.5" customHeight="1">
      <c r="A14" s="179"/>
      <c r="B14" s="168"/>
      <c r="C14" s="168"/>
      <c r="D14" s="178"/>
      <c r="E14" s="168"/>
      <c r="F14" s="168"/>
      <c r="G14" s="178"/>
      <c r="H14" s="168"/>
      <c r="I14" s="168"/>
    </row>
    <row r="15" spans="1:9" s="146" customFormat="1" ht="18.75">
      <c r="A15" s="177" t="s">
        <v>37</v>
      </c>
      <c r="B15" s="168"/>
      <c r="C15" s="168"/>
      <c r="D15" s="178">
        <v>476682</v>
      </c>
      <c r="E15" s="499" t="s">
        <v>216</v>
      </c>
      <c r="F15" s="168"/>
      <c r="G15" s="178"/>
      <c r="H15" s="499"/>
      <c r="I15" s="168"/>
    </row>
    <row r="16" spans="1:9" s="146" customFormat="1" ht="17.25" customHeight="1">
      <c r="A16" s="148"/>
      <c r="B16" s="145"/>
      <c r="C16" s="145"/>
      <c r="D16" s="147"/>
      <c r="E16" s="145"/>
      <c r="F16" s="145"/>
      <c r="G16" s="147"/>
      <c r="H16" s="145"/>
      <c r="I16" s="145"/>
    </row>
    <row r="17" spans="1:9" s="146" customFormat="1" ht="18.75">
      <c r="A17" s="177" t="s">
        <v>185</v>
      </c>
      <c r="B17" s="168"/>
      <c r="C17" s="168"/>
      <c r="D17" s="178">
        <v>4513</v>
      </c>
      <c r="E17" s="499" t="s">
        <v>217</v>
      </c>
      <c r="F17" s="168"/>
      <c r="G17" s="178"/>
      <c r="H17" s="499"/>
      <c r="I17" s="168"/>
    </row>
    <row r="18" spans="1:9" s="146" customFormat="1" ht="18.75">
      <c r="A18" s="145"/>
      <c r="B18" s="145"/>
      <c r="C18" s="145"/>
      <c r="D18" s="145"/>
      <c r="E18" s="145"/>
      <c r="F18" s="145"/>
      <c r="G18" s="145"/>
      <c r="H18" s="145"/>
      <c r="I18" s="145"/>
    </row>
    <row r="19" spans="1:9" s="146" customFormat="1" ht="18.75">
      <c r="A19" s="177" t="s">
        <v>186</v>
      </c>
      <c r="B19" s="168"/>
      <c r="C19" s="168"/>
      <c r="D19" s="178">
        <v>268769</v>
      </c>
      <c r="E19" s="168" t="s">
        <v>215</v>
      </c>
      <c r="F19" s="168"/>
      <c r="G19" s="178"/>
      <c r="H19" s="168"/>
      <c r="I19" s="168"/>
    </row>
    <row r="20" spans="1:9" ht="15.75">
      <c r="A20" s="145"/>
      <c r="B20" s="145"/>
      <c r="C20" s="145"/>
      <c r="D20" s="145"/>
      <c r="E20" s="145"/>
      <c r="F20" s="145"/>
      <c r="G20" s="145"/>
      <c r="H20" s="145"/>
      <c r="I20" s="145"/>
    </row>
    <row r="21" spans="1:9" s="146" customFormat="1" ht="18.75">
      <c r="A21" s="177" t="s">
        <v>32</v>
      </c>
      <c r="B21" s="168"/>
      <c r="C21" s="168"/>
      <c r="D21" s="178">
        <v>25956</v>
      </c>
      <c r="E21" s="499" t="s">
        <v>218</v>
      </c>
      <c r="F21" s="168"/>
      <c r="G21" s="178"/>
      <c r="H21" s="499"/>
      <c r="I21" s="168"/>
    </row>
    <row r="22" spans="1:9" s="146" customFormat="1" ht="17.25" customHeight="1">
      <c r="A22" s="148"/>
      <c r="B22" s="145"/>
      <c r="C22" s="145"/>
      <c r="D22" s="147"/>
      <c r="E22" s="145"/>
      <c r="F22" s="145"/>
      <c r="G22" s="147"/>
      <c r="H22" s="145"/>
      <c r="I22" s="145"/>
    </row>
    <row r="23" spans="1:9" s="146" customFormat="1" ht="18.75">
      <c r="A23" s="177" t="s">
        <v>39</v>
      </c>
      <c r="B23" s="168"/>
      <c r="C23" s="168"/>
      <c r="D23" s="178">
        <v>8302290</v>
      </c>
      <c r="E23" s="168" t="s">
        <v>271</v>
      </c>
      <c r="F23" s="168"/>
      <c r="G23" s="178"/>
      <c r="H23" s="168"/>
      <c r="I23" s="168"/>
    </row>
    <row r="24" spans="1:9" s="146" customFormat="1" ht="18.75">
      <c r="A24" s="177"/>
      <c r="B24" s="168"/>
      <c r="C24" s="168"/>
      <c r="D24" s="178"/>
      <c r="E24" s="168"/>
      <c r="F24" s="168"/>
      <c r="G24" s="178"/>
      <c r="H24" s="168"/>
      <c r="I24" s="168"/>
    </row>
    <row r="25" spans="1:9" s="146" customFormat="1" ht="18.75">
      <c r="A25" s="177"/>
      <c r="B25" s="168"/>
      <c r="C25" s="168"/>
      <c r="D25" s="178"/>
      <c r="E25" s="168"/>
      <c r="F25" s="168"/>
      <c r="G25" s="178"/>
      <c r="H25" s="168"/>
      <c r="I25" s="168"/>
    </row>
    <row r="27" ht="12.75">
      <c r="M27" s="227"/>
    </row>
  </sheetData>
  <mergeCells count="5">
    <mergeCell ref="D7:F7"/>
    <mergeCell ref="D8:F8"/>
    <mergeCell ref="D5:F5"/>
    <mergeCell ref="G5:I5"/>
    <mergeCell ref="G7:I7"/>
  </mergeCells>
  <printOptions/>
  <pageMargins left="0.748031496062992" right="0" top="0.590551181102362" bottom="0.196850393700787" header="0.511811023622047" footer="0.1"/>
  <pageSetup firstPageNumber="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9.00390625" defaultRowHeight="16.5"/>
  <cols>
    <col min="1" max="1" width="4.00390625" style="0" customWidth="1"/>
    <col min="2" max="2" width="42.25390625" style="0" customWidth="1"/>
    <col min="3" max="3" width="13.25390625" style="289" customWidth="1"/>
    <col min="4" max="4" width="2.75390625" style="0" customWidth="1"/>
    <col min="5" max="5" width="12.50390625" style="0" customWidth="1"/>
    <col min="6" max="6" width="3.00390625" style="0" customWidth="1"/>
    <col min="7" max="7" width="9.625" style="0" customWidth="1"/>
    <col min="8" max="8" width="3.50390625" style="0" customWidth="1"/>
    <col min="9" max="9" width="14.25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150" t="s">
        <v>49</v>
      </c>
      <c r="B1" s="1"/>
      <c r="C1" s="287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65"/>
      <c r="B2" s="1"/>
      <c r="C2" s="287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55" t="s">
        <v>8</v>
      </c>
      <c r="B3" s="1"/>
      <c r="C3" s="287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56"/>
      <c r="B4" s="1"/>
      <c r="C4" s="287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16.5">
      <c r="A5" s="1"/>
      <c r="B5" s="1"/>
      <c r="C5" s="584" t="s">
        <v>167</v>
      </c>
      <c r="D5" s="584"/>
      <c r="E5" s="584"/>
      <c r="F5" s="584"/>
      <c r="G5" s="584"/>
      <c r="H5" s="1"/>
      <c r="I5" s="584" t="s">
        <v>147</v>
      </c>
      <c r="J5" s="584"/>
      <c r="K5" s="584"/>
      <c r="L5" s="584"/>
      <c r="M5" s="584"/>
      <c r="N5" s="7"/>
      <c r="O5" s="7"/>
      <c r="P5" s="7"/>
      <c r="Q5" s="7"/>
    </row>
    <row r="6" spans="1:17" ht="16.5">
      <c r="A6" s="1"/>
      <c r="B6" s="1"/>
      <c r="C6" s="585" t="s">
        <v>262</v>
      </c>
      <c r="D6" s="585"/>
      <c r="E6" s="585"/>
      <c r="F6" s="585"/>
      <c r="G6" s="585"/>
      <c r="H6" s="1"/>
      <c r="I6" s="585" t="s">
        <v>262</v>
      </c>
      <c r="J6" s="585"/>
      <c r="K6" s="585"/>
      <c r="L6" s="585"/>
      <c r="M6" s="585"/>
      <c r="N6" s="7"/>
      <c r="O6" s="7"/>
      <c r="P6" s="7"/>
      <c r="Q6" s="7"/>
    </row>
    <row r="7" spans="1:17" ht="16.5">
      <c r="A7" s="1"/>
      <c r="B7" s="1"/>
      <c r="C7" s="431" t="s">
        <v>219</v>
      </c>
      <c r="D7" s="5"/>
      <c r="E7" s="521" t="s">
        <v>263</v>
      </c>
      <c r="F7" s="5"/>
      <c r="G7" s="437" t="s">
        <v>9</v>
      </c>
      <c r="H7" s="1"/>
      <c r="I7" s="431" t="s">
        <v>219</v>
      </c>
      <c r="J7" s="5"/>
      <c r="K7" s="521" t="s">
        <v>263</v>
      </c>
      <c r="L7" s="5"/>
      <c r="M7" s="437" t="s">
        <v>9</v>
      </c>
      <c r="N7" s="7"/>
      <c r="O7" s="7"/>
      <c r="P7" s="7"/>
      <c r="Q7" s="7"/>
    </row>
    <row r="8" spans="1:17" ht="4.5" customHeight="1">
      <c r="A8" s="1"/>
      <c r="B8" s="1"/>
      <c r="C8" s="306"/>
      <c r="D8" s="1"/>
      <c r="E8" s="287"/>
      <c r="F8" s="1"/>
      <c r="G8" s="57"/>
      <c r="H8" s="1"/>
      <c r="I8" s="62"/>
      <c r="J8" s="1"/>
      <c r="K8" s="1"/>
      <c r="L8" s="1"/>
      <c r="M8" s="1"/>
      <c r="N8" s="7"/>
      <c r="O8" s="7"/>
      <c r="P8" s="7"/>
      <c r="Q8" s="7"/>
    </row>
    <row r="9" spans="1:17" ht="18.75">
      <c r="A9" s="62" t="s">
        <v>130</v>
      </c>
      <c r="B9" s="62"/>
      <c r="C9" s="406">
        <v>20178.164843581</v>
      </c>
      <c r="D9" s="1"/>
      <c r="E9" s="469">
        <v>13248.820503636</v>
      </c>
      <c r="F9" s="1"/>
      <c r="G9" s="162">
        <f>(C9-E9)/E9*100</f>
        <v>52.30159422903581</v>
      </c>
      <c r="H9" s="1"/>
      <c r="I9" s="226">
        <v>156.36</v>
      </c>
      <c r="J9" s="58"/>
      <c r="K9" s="470">
        <v>88.885429221</v>
      </c>
      <c r="L9" s="58"/>
      <c r="M9" s="162">
        <f aca="true" t="shared" si="0" ref="M9:M20">(I9-K9)/K9*100</f>
        <v>75.91184671138262</v>
      </c>
      <c r="N9" s="7"/>
      <c r="O9" s="7"/>
      <c r="P9" s="7"/>
      <c r="Q9" s="7"/>
    </row>
    <row r="10" spans="2:17" ht="12" customHeight="1">
      <c r="B10" s="62"/>
      <c r="C10" s="306"/>
      <c r="D10" s="1"/>
      <c r="E10" s="287"/>
      <c r="F10" s="1"/>
      <c r="G10" s="164"/>
      <c r="H10" s="1"/>
      <c r="I10" s="60"/>
      <c r="J10" s="1"/>
      <c r="K10" s="53"/>
      <c r="L10" s="1"/>
      <c r="M10" s="162"/>
      <c r="N10" s="7"/>
      <c r="O10" s="7"/>
      <c r="P10" s="7"/>
      <c r="Q10" s="7"/>
    </row>
    <row r="11" spans="1:17" ht="16.5">
      <c r="A11" s="62" t="s">
        <v>125</v>
      </c>
      <c r="B11" s="62"/>
      <c r="C11" s="311">
        <v>1039</v>
      </c>
      <c r="D11" s="1"/>
      <c r="E11" s="315">
        <v>975</v>
      </c>
      <c r="F11" s="1"/>
      <c r="G11" s="162">
        <f>(C11-E11)/E11*100</f>
        <v>6.564102564102564</v>
      </c>
      <c r="H11" s="1"/>
      <c r="I11" s="60">
        <v>194</v>
      </c>
      <c r="J11" s="61"/>
      <c r="K11" s="53">
        <v>198</v>
      </c>
      <c r="L11" s="61"/>
      <c r="M11" s="162">
        <f t="shared" si="0"/>
        <v>-2.0202020202020203</v>
      </c>
      <c r="N11" s="7"/>
      <c r="O11" s="7"/>
      <c r="P11" s="7"/>
      <c r="Q11" s="7"/>
    </row>
    <row r="12" spans="1:17" ht="12" customHeight="1">
      <c r="A12" s="62"/>
      <c r="B12" s="62"/>
      <c r="C12" s="306"/>
      <c r="D12" s="1"/>
      <c r="E12" s="287"/>
      <c r="F12" s="1"/>
      <c r="G12" s="163"/>
      <c r="H12" s="1"/>
      <c r="I12" s="60"/>
      <c r="J12" s="1"/>
      <c r="K12" s="53"/>
      <c r="L12" s="1"/>
      <c r="M12" s="162"/>
      <c r="N12" s="7"/>
      <c r="O12" s="7"/>
      <c r="P12" s="7"/>
      <c r="Q12" s="7"/>
    </row>
    <row r="13" spans="1:17" ht="16.5">
      <c r="A13" s="62" t="s">
        <v>319</v>
      </c>
      <c r="B13" s="62"/>
      <c r="C13" s="306">
        <v>73</v>
      </c>
      <c r="D13" s="1" t="s">
        <v>112</v>
      </c>
      <c r="E13" s="287">
        <v>56</v>
      </c>
      <c r="F13" s="527" t="s">
        <v>272</v>
      </c>
      <c r="G13" s="162">
        <f>(C13-E13)/E13*100</f>
        <v>30.357142857142854</v>
      </c>
      <c r="H13" s="1"/>
      <c r="I13" s="60">
        <v>2</v>
      </c>
      <c r="J13" s="1"/>
      <c r="K13" s="53">
        <v>6</v>
      </c>
      <c r="L13" s="1"/>
      <c r="M13" s="162">
        <f t="shared" si="0"/>
        <v>-66.66666666666666</v>
      </c>
      <c r="N13" s="7"/>
      <c r="O13" s="7"/>
      <c r="P13" s="7"/>
      <c r="Q13" s="7"/>
    </row>
    <row r="14" spans="1:17" ht="11.25" customHeight="1">
      <c r="A14" s="62"/>
      <c r="B14" s="62"/>
      <c r="C14" s="306"/>
      <c r="D14" s="1"/>
      <c r="E14" s="287"/>
      <c r="F14" s="1"/>
      <c r="G14" s="163"/>
      <c r="H14" s="1"/>
      <c r="I14" s="60"/>
      <c r="J14" s="1"/>
      <c r="K14" s="53"/>
      <c r="L14" s="1"/>
      <c r="M14" s="162"/>
      <c r="N14" s="7"/>
      <c r="O14" s="7"/>
      <c r="P14" s="7"/>
      <c r="Q14" s="7"/>
    </row>
    <row r="15" spans="1:17" ht="18" customHeight="1">
      <c r="A15" s="62" t="s">
        <v>128</v>
      </c>
      <c r="B15" s="62"/>
      <c r="C15" s="306">
        <v>9</v>
      </c>
      <c r="D15" s="194"/>
      <c r="E15" s="287">
        <v>15</v>
      </c>
      <c r="F15" s="194"/>
      <c r="G15" s="162">
        <f>(C15-E15)/E15*100</f>
        <v>-40</v>
      </c>
      <c r="I15" s="60">
        <v>6</v>
      </c>
      <c r="J15" s="476" t="s">
        <v>174</v>
      </c>
      <c r="K15" s="53">
        <v>9</v>
      </c>
      <c r="L15" s="291" t="s">
        <v>129</v>
      </c>
      <c r="M15" s="162">
        <f t="shared" si="0"/>
        <v>-33.33333333333333</v>
      </c>
      <c r="N15" s="7"/>
      <c r="O15" s="7"/>
      <c r="P15" s="7"/>
      <c r="Q15" s="7"/>
    </row>
    <row r="16" spans="1:17" ht="12" customHeight="1">
      <c r="A16" s="62"/>
      <c r="B16" s="62"/>
      <c r="C16" s="311"/>
      <c r="D16" s="1"/>
      <c r="E16" s="315"/>
      <c r="F16" s="1"/>
      <c r="G16" s="164"/>
      <c r="H16" s="1"/>
      <c r="I16" s="60"/>
      <c r="J16" s="1"/>
      <c r="K16" s="53"/>
      <c r="L16" s="1"/>
      <c r="M16" s="162"/>
      <c r="N16" s="7"/>
      <c r="O16" s="7"/>
      <c r="P16" s="7"/>
      <c r="Q16" s="7"/>
    </row>
    <row r="17" spans="1:17" ht="16.5">
      <c r="A17" s="62" t="s">
        <v>11</v>
      </c>
      <c r="B17" s="62"/>
      <c r="C17" s="311">
        <v>5847</v>
      </c>
      <c r="D17" s="1"/>
      <c r="E17" s="315">
        <v>3184</v>
      </c>
      <c r="F17" s="1"/>
      <c r="G17" s="162">
        <f>(C17-E17)/E17*100</f>
        <v>83.63693467336684</v>
      </c>
      <c r="H17" s="1"/>
      <c r="I17" s="60">
        <v>197</v>
      </c>
      <c r="J17" s="61"/>
      <c r="K17" s="53">
        <v>199</v>
      </c>
      <c r="L17" s="61"/>
      <c r="M17" s="162">
        <f t="shared" si="0"/>
        <v>-1.0050251256281406</v>
      </c>
      <c r="N17" s="7"/>
      <c r="O17" s="7"/>
      <c r="P17" s="7"/>
      <c r="Q17" s="7"/>
    </row>
    <row r="18" spans="1:17" ht="16.5">
      <c r="A18" s="1" t="s">
        <v>50</v>
      </c>
      <c r="B18" s="62"/>
      <c r="C18" s="311">
        <v>1042</v>
      </c>
      <c r="D18" s="53"/>
      <c r="E18" s="315">
        <v>979</v>
      </c>
      <c r="F18" s="53"/>
      <c r="G18" s="162">
        <f>(C18-E18)/E18*100</f>
        <v>6.435137895812053</v>
      </c>
      <c r="H18" s="1"/>
      <c r="I18" s="60">
        <v>194</v>
      </c>
      <c r="J18" s="61"/>
      <c r="K18" s="53">
        <v>198</v>
      </c>
      <c r="L18" s="61"/>
      <c r="M18" s="162">
        <f t="shared" si="0"/>
        <v>-2.0202020202020203</v>
      </c>
      <c r="N18" s="7"/>
      <c r="O18" s="7"/>
      <c r="P18" s="7"/>
      <c r="Q18" s="7"/>
    </row>
    <row r="19" spans="1:17" ht="16.5">
      <c r="A19" s="1" t="s">
        <v>51</v>
      </c>
      <c r="B19" s="62"/>
      <c r="C19" s="311"/>
      <c r="D19" s="1"/>
      <c r="E19" s="315"/>
      <c r="F19" s="1"/>
      <c r="G19" s="162"/>
      <c r="H19" s="1"/>
      <c r="I19" s="60"/>
      <c r="J19" s="61"/>
      <c r="K19" s="53"/>
      <c r="L19" s="61"/>
      <c r="M19" s="162"/>
      <c r="N19" s="7"/>
      <c r="O19" s="7"/>
      <c r="P19" s="7"/>
      <c r="Q19" s="7"/>
    </row>
    <row r="20" spans="1:17" ht="16.5">
      <c r="A20" s="1" t="s">
        <v>220</v>
      </c>
      <c r="B20" s="62"/>
      <c r="C20" s="311">
        <v>30</v>
      </c>
      <c r="D20" s="1"/>
      <c r="E20" s="315">
        <v>27</v>
      </c>
      <c r="F20" s="1"/>
      <c r="G20" s="162">
        <f>(C20-E20)/E20*100</f>
        <v>11.11111111111111</v>
      </c>
      <c r="H20" s="1"/>
      <c r="I20" s="60">
        <v>3</v>
      </c>
      <c r="J20" s="61"/>
      <c r="K20" s="53">
        <v>1</v>
      </c>
      <c r="L20" s="61"/>
      <c r="M20" s="162">
        <f t="shared" si="0"/>
        <v>200</v>
      </c>
      <c r="N20" s="7"/>
      <c r="O20" s="7"/>
      <c r="P20" s="7"/>
      <c r="Q20" s="7"/>
    </row>
    <row r="21" spans="1:17" ht="16.5">
      <c r="A21" s="1" t="s">
        <v>126</v>
      </c>
      <c r="B21" s="62"/>
      <c r="C21" s="311">
        <v>4444</v>
      </c>
      <c r="D21" s="1"/>
      <c r="E21" s="315">
        <v>1959</v>
      </c>
      <c r="F21" s="1"/>
      <c r="G21" s="162">
        <f>(C21-E21)/E21*100</f>
        <v>126.85043389484431</v>
      </c>
      <c r="H21" s="1"/>
      <c r="I21" s="64" t="s">
        <v>69</v>
      </c>
      <c r="J21" s="61"/>
      <c r="K21" s="471" t="s">
        <v>69</v>
      </c>
      <c r="L21" s="61"/>
      <c r="M21" s="162"/>
      <c r="N21" s="7"/>
      <c r="O21" s="7"/>
      <c r="P21" s="7"/>
      <c r="Q21" s="7"/>
    </row>
    <row r="22" spans="1:17" ht="16.5" customHeight="1">
      <c r="A22" s="1" t="s">
        <v>221</v>
      </c>
      <c r="B22" s="1"/>
      <c r="C22" s="311">
        <v>130</v>
      </c>
      <c r="D22" s="1"/>
      <c r="E22" s="315">
        <v>24</v>
      </c>
      <c r="F22" s="1"/>
      <c r="G22" s="162">
        <f>(C22-E22)/E22*100</f>
        <v>441.6666666666667</v>
      </c>
      <c r="H22" s="1"/>
      <c r="I22" s="64" t="s">
        <v>69</v>
      </c>
      <c r="J22" s="61"/>
      <c r="K22" s="471" t="s">
        <v>69</v>
      </c>
      <c r="L22" s="61"/>
      <c r="M22" s="162"/>
      <c r="N22" s="7"/>
      <c r="O22" s="7"/>
      <c r="P22" s="7"/>
      <c r="Q22" s="7"/>
    </row>
    <row r="23" spans="1:17" ht="16.5">
      <c r="A23" s="1" t="s">
        <v>72</v>
      </c>
      <c r="B23" s="62"/>
      <c r="C23" s="311">
        <v>175</v>
      </c>
      <c r="D23" s="1"/>
      <c r="E23" s="315">
        <v>180</v>
      </c>
      <c r="F23" s="1"/>
      <c r="G23" s="162">
        <f>(C23-E23)/E23*100</f>
        <v>-2.7777777777777777</v>
      </c>
      <c r="H23" s="1"/>
      <c r="I23" s="64" t="s">
        <v>69</v>
      </c>
      <c r="J23" s="61"/>
      <c r="K23" s="471" t="s">
        <v>69</v>
      </c>
      <c r="L23" s="61"/>
      <c r="M23" s="162"/>
      <c r="N23" s="7"/>
      <c r="O23" s="7"/>
      <c r="P23" s="7"/>
      <c r="Q23" s="7"/>
    </row>
    <row r="24" spans="1:17" ht="16.5">
      <c r="A24" s="1" t="s">
        <v>79</v>
      </c>
      <c r="B24" s="62"/>
      <c r="C24" s="311"/>
      <c r="D24" s="1"/>
      <c r="E24" s="315"/>
      <c r="F24" s="1"/>
      <c r="G24" s="162"/>
      <c r="H24" s="1"/>
      <c r="I24" s="64"/>
      <c r="J24" s="61"/>
      <c r="K24" s="471"/>
      <c r="L24" s="61"/>
      <c r="M24" s="162"/>
      <c r="N24" s="7"/>
      <c r="O24" s="7"/>
      <c r="P24" s="7"/>
      <c r="Q24" s="7"/>
    </row>
    <row r="25" spans="1:17" ht="18.75">
      <c r="A25" s="1" t="s">
        <v>81</v>
      </c>
      <c r="B25" s="62"/>
      <c r="C25" s="311">
        <v>17</v>
      </c>
      <c r="D25" s="1"/>
      <c r="E25" s="315">
        <v>9</v>
      </c>
      <c r="F25" s="1"/>
      <c r="G25" s="162">
        <f>(C25-E25)/E25*100</f>
        <v>88.88888888888889</v>
      </c>
      <c r="H25" s="1"/>
      <c r="I25" s="64" t="s">
        <v>69</v>
      </c>
      <c r="J25" s="61"/>
      <c r="K25" s="471" t="s">
        <v>69</v>
      </c>
      <c r="L25" s="61"/>
      <c r="M25" s="162"/>
      <c r="N25" s="7"/>
      <c r="O25" s="7"/>
      <c r="P25" s="7"/>
      <c r="Q25" s="7"/>
    </row>
    <row r="26" spans="1:17" ht="16.5">
      <c r="A26" s="1" t="s">
        <v>78</v>
      </c>
      <c r="B26" s="62"/>
      <c r="C26" s="311">
        <v>7</v>
      </c>
      <c r="D26" s="1"/>
      <c r="E26" s="315">
        <v>5</v>
      </c>
      <c r="F26" s="1"/>
      <c r="G26" s="162">
        <f>(C26-E26)/E26*100</f>
        <v>40</v>
      </c>
      <c r="H26" s="1"/>
      <c r="I26" s="64" t="s">
        <v>69</v>
      </c>
      <c r="J26" s="61"/>
      <c r="K26" s="471" t="s">
        <v>69</v>
      </c>
      <c r="L26" s="61"/>
      <c r="M26" s="162"/>
      <c r="N26" s="7"/>
      <c r="O26" s="7"/>
      <c r="P26" s="7"/>
      <c r="Q26" s="7"/>
    </row>
    <row r="27" spans="1:17" ht="16.5">
      <c r="A27" s="1" t="s">
        <v>313</v>
      </c>
      <c r="B27" s="62"/>
      <c r="C27" s="311">
        <v>2</v>
      </c>
      <c r="D27" s="1"/>
      <c r="E27" s="315">
        <v>1</v>
      </c>
      <c r="F27" s="1"/>
      <c r="G27" s="162">
        <f>(C27-E27)/E27*100</f>
        <v>100</v>
      </c>
      <c r="H27" s="1"/>
      <c r="I27" s="64" t="s">
        <v>69</v>
      </c>
      <c r="J27" s="61"/>
      <c r="K27" s="471" t="s">
        <v>69</v>
      </c>
      <c r="L27" s="61"/>
      <c r="M27" s="162"/>
      <c r="N27" s="7"/>
      <c r="O27" s="7"/>
      <c r="P27" s="7"/>
      <c r="Q27" s="7"/>
    </row>
    <row r="28" spans="1:17" ht="12" customHeight="1">
      <c r="A28" s="1"/>
      <c r="B28" s="62"/>
      <c r="C28" s="312"/>
      <c r="D28" s="1"/>
      <c r="E28" s="61"/>
      <c r="F28" s="1"/>
      <c r="G28" s="162"/>
      <c r="H28" s="1"/>
      <c r="I28" s="60"/>
      <c r="J28" s="61"/>
      <c r="K28" s="53"/>
      <c r="L28" s="1"/>
      <c r="M28" s="162"/>
      <c r="N28" s="7"/>
      <c r="O28" s="7"/>
      <c r="P28" s="7"/>
      <c r="Q28" s="7"/>
    </row>
    <row r="29" spans="1:13" s="554" customFormat="1" ht="12">
      <c r="A29" s="547" t="s">
        <v>73</v>
      </c>
      <c r="B29" s="548"/>
      <c r="C29" s="549"/>
      <c r="D29" s="547"/>
      <c r="E29" s="550"/>
      <c r="F29" s="547"/>
      <c r="G29" s="551"/>
      <c r="H29" s="547"/>
      <c r="I29" s="552"/>
      <c r="J29" s="550"/>
      <c r="K29" s="553"/>
      <c r="L29" s="547"/>
      <c r="M29" s="551"/>
    </row>
    <row r="30" spans="1:17" ht="16.5">
      <c r="A30" s="292" t="s">
        <v>136</v>
      </c>
      <c r="B30" s="555" t="s">
        <v>140</v>
      </c>
      <c r="C30" s="549"/>
      <c r="D30" s="547"/>
      <c r="E30" s="550"/>
      <c r="F30" s="547"/>
      <c r="G30" s="551"/>
      <c r="H30" s="547"/>
      <c r="I30" s="552"/>
      <c r="J30" s="550"/>
      <c r="K30" s="553"/>
      <c r="L30" s="1"/>
      <c r="M30" s="59"/>
      <c r="N30" s="7"/>
      <c r="O30" s="7"/>
      <c r="P30" s="7"/>
      <c r="Q30" s="7"/>
    </row>
    <row r="31" spans="1:17" ht="12" customHeight="1">
      <c r="A31" s="293"/>
      <c r="B31" s="555" t="s">
        <v>148</v>
      </c>
      <c r="C31" s="549"/>
      <c r="D31" s="547"/>
      <c r="E31" s="550"/>
      <c r="F31" s="547"/>
      <c r="G31" s="551"/>
      <c r="H31" s="547"/>
      <c r="I31" s="552"/>
      <c r="J31" s="550"/>
      <c r="K31" s="553"/>
      <c r="L31" s="1"/>
      <c r="M31" s="59"/>
      <c r="N31" s="7"/>
      <c r="O31" s="7"/>
      <c r="P31" s="7"/>
      <c r="Q31" s="7"/>
    </row>
    <row r="32" spans="1:17" ht="16.5">
      <c r="A32" s="1" t="s">
        <v>137</v>
      </c>
      <c r="B32" s="547" t="s">
        <v>76</v>
      </c>
      <c r="C32" s="549"/>
      <c r="D32" s="547"/>
      <c r="E32" s="550"/>
      <c r="F32" s="547"/>
      <c r="G32" s="551"/>
      <c r="H32" s="547"/>
      <c r="I32" s="552"/>
      <c r="J32" s="550"/>
      <c r="K32" s="553"/>
      <c r="L32" s="1"/>
      <c r="N32" s="7"/>
      <c r="O32" s="7"/>
      <c r="P32" s="7"/>
      <c r="Q32" s="7"/>
    </row>
    <row r="33" spans="1:256" ht="16.5">
      <c r="A33" t="s">
        <v>141</v>
      </c>
      <c r="B33" s="547" t="s">
        <v>222</v>
      </c>
      <c r="C33" s="556"/>
      <c r="D33" s="547"/>
      <c r="E33" s="547"/>
      <c r="F33" s="547"/>
      <c r="G33" s="547"/>
      <c r="H33" s="547"/>
      <c r="I33" s="547"/>
      <c r="J33" s="547"/>
      <c r="K33" s="547"/>
      <c r="L33" s="1"/>
      <c r="M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6.5">
      <c r="A34" s="527" t="s">
        <v>272</v>
      </c>
      <c r="B34" s="547" t="s">
        <v>223</v>
      </c>
      <c r="C34" s="556"/>
      <c r="D34" s="547"/>
      <c r="E34" s="547"/>
      <c r="F34" s="547"/>
      <c r="G34" s="547"/>
      <c r="H34" s="547"/>
      <c r="I34" s="547"/>
      <c r="J34" s="547"/>
      <c r="K34" s="547"/>
      <c r="L34" s="1"/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8.75" customHeight="1">
      <c r="A35" s="476" t="s">
        <v>174</v>
      </c>
      <c r="B35" s="547" t="s">
        <v>264</v>
      </c>
      <c r="C35" s="556"/>
      <c r="D35" s="547"/>
      <c r="E35" s="547"/>
      <c r="F35" s="547"/>
      <c r="G35" s="547"/>
      <c r="H35" s="547"/>
      <c r="I35" s="547"/>
      <c r="J35" s="547"/>
      <c r="K35" s="54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8" customHeight="1">
      <c r="A36" s="291" t="s">
        <v>138</v>
      </c>
      <c r="B36" s="547" t="s">
        <v>325</v>
      </c>
      <c r="C36" s="556"/>
      <c r="D36" s="547"/>
      <c r="E36" s="547"/>
      <c r="F36" s="547"/>
      <c r="G36" s="547"/>
      <c r="H36" s="547"/>
      <c r="I36" s="547"/>
      <c r="J36" s="547"/>
      <c r="K36" s="547"/>
      <c r="L36" s="1"/>
      <c r="M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6.5" customHeight="1">
      <c r="A37" s="194" t="s">
        <v>116</v>
      </c>
      <c r="B37" s="547" t="s">
        <v>224</v>
      </c>
      <c r="C37" s="556"/>
      <c r="D37" s="547"/>
      <c r="E37" s="547"/>
      <c r="F37" s="547"/>
      <c r="G37" s="547"/>
      <c r="H37" s="547"/>
      <c r="I37" s="547"/>
      <c r="J37" s="547"/>
      <c r="K37" s="54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6.5" customHeight="1">
      <c r="A38" s="193" t="s">
        <v>139</v>
      </c>
      <c r="B38" s="547" t="s">
        <v>290</v>
      </c>
      <c r="C38" s="556"/>
      <c r="D38" s="547"/>
      <c r="E38" s="547"/>
      <c r="F38" s="547"/>
      <c r="G38" s="547"/>
      <c r="H38" s="547"/>
      <c r="I38" s="547"/>
      <c r="J38" s="547"/>
      <c r="K38" s="547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6.5" customHeight="1">
      <c r="A39" s="557" t="s">
        <v>312</v>
      </c>
      <c r="B39" s="556" t="s">
        <v>294</v>
      </c>
      <c r="C39" s="556"/>
      <c r="D39" s="547"/>
      <c r="E39" s="547"/>
      <c r="F39" s="547"/>
      <c r="G39" s="547"/>
      <c r="H39" s="547"/>
      <c r="I39" s="547"/>
      <c r="J39" s="547"/>
      <c r="K39" s="547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6.5">
      <c r="A40" s="1"/>
      <c r="B40" s="1"/>
      <c r="C40" s="287"/>
      <c r="D40" s="1"/>
      <c r="E40" s="1"/>
      <c r="F40" s="1"/>
      <c r="G40" s="1"/>
      <c r="H40" s="1"/>
      <c r="I40" s="1"/>
      <c r="J40" s="1"/>
      <c r="K40" s="1"/>
      <c r="L40" s="1"/>
      <c r="M40" s="294"/>
      <c r="N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6.5">
      <c r="A41" s="1"/>
      <c r="B41" s="1"/>
      <c r="C41" s="28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3.25">
      <c r="A42" s="476"/>
      <c r="B42" s="1"/>
      <c r="C42" s="28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17" ht="16.5">
      <c r="A43" s="7"/>
      <c r="B43" s="1"/>
      <c r="C43" s="311"/>
      <c r="D43" s="1"/>
      <c r="E43" s="61"/>
      <c r="F43" s="1"/>
      <c r="G43" s="59"/>
      <c r="H43" s="1"/>
      <c r="I43" s="60"/>
      <c r="J43" s="61"/>
      <c r="K43" s="61"/>
      <c r="L43" s="1"/>
      <c r="M43" s="59"/>
      <c r="N43" s="7"/>
      <c r="O43" s="7"/>
      <c r="P43" s="7"/>
      <c r="Q43" s="7"/>
    </row>
    <row r="44" spans="1:13" ht="16.5">
      <c r="A44" s="1"/>
      <c r="B44" s="1"/>
      <c r="C44" s="287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4">
    <mergeCell ref="C5:G5"/>
    <mergeCell ref="C6:G6"/>
    <mergeCell ref="I5:M5"/>
    <mergeCell ref="I6:M6"/>
  </mergeCells>
  <printOptions horizontalCentered="1"/>
  <pageMargins left="0.0393700787401575" right="0" top="0.118110236220472" bottom="0" header="0.511811023622047" footer="0.1"/>
  <pageSetup firstPageNumber="4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" sqref="A1"/>
    </sheetView>
  </sheetViews>
  <sheetFormatPr defaultColWidth="9.00390625" defaultRowHeight="16.5"/>
  <cols>
    <col min="1" max="1" width="2.75390625" style="289" customWidth="1"/>
    <col min="2" max="2" width="37.00390625" style="289" customWidth="1"/>
    <col min="3" max="3" width="18.75390625" style="289" customWidth="1"/>
    <col min="4" max="4" width="2.625" style="289" customWidth="1"/>
    <col min="5" max="5" width="16.50390625" style="289" customWidth="1"/>
    <col min="6" max="6" width="1.625" style="289" customWidth="1"/>
    <col min="7" max="7" width="12.75390625" style="289" customWidth="1"/>
    <col min="8" max="8" width="3.50390625" style="289" customWidth="1"/>
    <col min="9" max="9" width="16.25390625" style="289" customWidth="1"/>
    <col min="10" max="10" width="1.875" style="289" customWidth="1"/>
    <col min="11" max="11" width="15.625" style="297" customWidth="1"/>
    <col min="12" max="12" width="1.75390625" style="289" customWidth="1"/>
    <col min="13" max="13" width="10.125" style="289" customWidth="1"/>
    <col min="14" max="16384" width="9.00390625" style="289" customWidth="1"/>
  </cols>
  <sheetData>
    <row r="1" ht="17.25" customHeight="1">
      <c r="A1" s="295" t="s">
        <v>164</v>
      </c>
    </row>
    <row r="2" spans="1:17" ht="15" customHeight="1">
      <c r="A2" s="287"/>
      <c r="B2" s="287"/>
      <c r="C2" s="586" t="s">
        <v>143</v>
      </c>
      <c r="D2" s="586"/>
      <c r="E2" s="586"/>
      <c r="F2" s="287"/>
      <c r="G2" s="296"/>
      <c r="H2" s="287"/>
      <c r="I2" s="586" t="s">
        <v>144</v>
      </c>
      <c r="J2" s="587"/>
      <c r="K2" s="587"/>
      <c r="L2" s="287"/>
      <c r="M2" s="296"/>
      <c r="N2" s="297"/>
      <c r="O2" s="297"/>
      <c r="P2" s="297"/>
      <c r="Q2" s="297"/>
    </row>
    <row r="3" spans="1:17" ht="15" customHeight="1">
      <c r="A3" s="287"/>
      <c r="B3" s="287"/>
      <c r="C3" s="298" t="s">
        <v>310</v>
      </c>
      <c r="E3" s="296" t="s">
        <v>158</v>
      </c>
      <c r="F3" s="287"/>
      <c r="G3" s="287"/>
      <c r="H3" s="287"/>
      <c r="I3" s="298" t="s">
        <v>310</v>
      </c>
      <c r="J3" s="454"/>
      <c r="K3" s="296" t="s">
        <v>158</v>
      </c>
      <c r="L3" s="287"/>
      <c r="M3" s="287"/>
      <c r="N3" s="297"/>
      <c r="O3" s="297"/>
      <c r="P3" s="297"/>
      <c r="Q3" s="297"/>
    </row>
    <row r="4" spans="1:17" ht="15" customHeight="1">
      <c r="A4" s="588"/>
      <c r="B4" s="588"/>
      <c r="C4" s="431" t="s">
        <v>219</v>
      </c>
      <c r="D4" s="300"/>
      <c r="E4" s="301" t="s">
        <v>155</v>
      </c>
      <c r="F4" s="300"/>
      <c r="G4" s="534" t="s">
        <v>52</v>
      </c>
      <c r="H4" s="287"/>
      <c r="I4" s="431" t="s">
        <v>219</v>
      </c>
      <c r="J4" s="300"/>
      <c r="K4" s="301" t="s">
        <v>155</v>
      </c>
      <c r="L4" s="300"/>
      <c r="M4" s="534" t="s">
        <v>52</v>
      </c>
      <c r="N4" s="297"/>
      <c r="O4" s="297"/>
      <c r="P4" s="297"/>
      <c r="Q4" s="297"/>
    </row>
    <row r="5" spans="1:17" ht="15.75" customHeight="1">
      <c r="A5" s="304" t="s">
        <v>131</v>
      </c>
      <c r="B5" s="302"/>
      <c r="C5" s="520">
        <v>1341498.38</v>
      </c>
      <c r="D5" s="303"/>
      <c r="E5" s="445">
        <f>SUM(E7:E19)</f>
        <v>841768.3423049999</v>
      </c>
      <c r="F5" s="303"/>
      <c r="G5" s="305">
        <f>(C5-E5)/E5*100</f>
        <v>59.366694205509994</v>
      </c>
      <c r="H5" s="287"/>
      <c r="I5" s="520">
        <f>SUM(I7:I19)</f>
        <v>17969.381668</v>
      </c>
      <c r="J5" s="303"/>
      <c r="K5" s="445">
        <f>SUM(K7:K19)</f>
        <v>8512.84167</v>
      </c>
      <c r="L5" s="303"/>
      <c r="M5" s="305">
        <f>(I5-K5)/K5*100</f>
        <v>111.08558533780415</v>
      </c>
      <c r="N5" s="297"/>
      <c r="O5" s="297"/>
      <c r="P5" s="297"/>
      <c r="Q5" s="297"/>
    </row>
    <row r="6" spans="1:17" ht="15.75" customHeight="1">
      <c r="A6" s="306" t="s">
        <v>132</v>
      </c>
      <c r="B6" s="306"/>
      <c r="C6" s="307">
        <v>512504.83</v>
      </c>
      <c r="D6" s="308"/>
      <c r="E6" s="309">
        <f>E7+E8</f>
        <v>516011.98198900005</v>
      </c>
      <c r="F6" s="287"/>
      <c r="G6" s="305">
        <f>(C6-E6)/E6*100</f>
        <v>-0.6796648355880227</v>
      </c>
      <c r="H6" s="287"/>
      <c r="I6" s="307">
        <f>I7+I8</f>
        <v>17963.151668000002</v>
      </c>
      <c r="J6" s="308"/>
      <c r="K6" s="309">
        <f>K7+K8</f>
        <v>8512.84167</v>
      </c>
      <c r="L6" s="287"/>
      <c r="M6" s="305">
        <f>(I6-K6)/K6*100</f>
        <v>111.01240178474978</v>
      </c>
      <c r="N6" s="297"/>
      <c r="O6" s="297"/>
      <c r="P6" s="297"/>
      <c r="Q6" s="297"/>
    </row>
    <row r="7" spans="1:17" ht="15.75" customHeight="1">
      <c r="A7" s="287" t="s">
        <v>105</v>
      </c>
      <c r="B7" s="287"/>
      <c r="C7" s="307">
        <v>271079.220228</v>
      </c>
      <c r="D7" s="308"/>
      <c r="E7" s="309">
        <v>332083.19280500006</v>
      </c>
      <c r="F7" s="287"/>
      <c r="G7" s="305">
        <f>(C7-E7)/E7*100</f>
        <v>-18.37008734519777</v>
      </c>
      <c r="H7" s="287"/>
      <c r="I7" s="307">
        <v>1993.5479999999998</v>
      </c>
      <c r="J7" s="308"/>
      <c r="K7" s="309">
        <v>1769.2130000000002</v>
      </c>
      <c r="L7" s="287"/>
      <c r="M7" s="305">
        <f>(I7-K7)/K7*100</f>
        <v>12.679931698444424</v>
      </c>
      <c r="N7" s="310"/>
      <c r="O7" s="297"/>
      <c r="P7" s="297"/>
      <c r="Q7" s="297"/>
    </row>
    <row r="8" spans="1:17" ht="15.75" customHeight="1">
      <c r="A8" s="287" t="s">
        <v>106</v>
      </c>
      <c r="B8" s="287"/>
      <c r="C8" s="307">
        <v>241425.61</v>
      </c>
      <c r="D8" s="308"/>
      <c r="E8" s="309">
        <v>183928.789184</v>
      </c>
      <c r="F8" s="287"/>
      <c r="G8" s="305">
        <f>(C8-E8)/E8*100</f>
        <v>31.26037042438251</v>
      </c>
      <c r="H8" s="287"/>
      <c r="I8" s="307">
        <v>15969.603668000002</v>
      </c>
      <c r="J8" s="308"/>
      <c r="K8" s="309">
        <v>6743.628669999999</v>
      </c>
      <c r="L8" s="287"/>
      <c r="M8" s="305">
        <f>(I8-K8)/K8*100</f>
        <v>136.81024637437523</v>
      </c>
      <c r="N8" s="297"/>
      <c r="O8" s="297"/>
      <c r="P8" s="297"/>
      <c r="Q8" s="297"/>
    </row>
    <row r="9" spans="1:17" ht="3" customHeight="1">
      <c r="A9" s="297"/>
      <c r="B9" s="287"/>
      <c r="C9" s="311"/>
      <c r="D9" s="287"/>
      <c r="E9" s="312"/>
      <c r="F9" s="287"/>
      <c r="G9" s="313"/>
      <c r="H9" s="287"/>
      <c r="I9" s="311"/>
      <c r="J9" s="312"/>
      <c r="K9" s="312"/>
      <c r="L9" s="287"/>
      <c r="M9" s="313"/>
      <c r="N9" s="297"/>
      <c r="O9" s="297"/>
      <c r="P9" s="297"/>
      <c r="Q9" s="297"/>
    </row>
    <row r="10" spans="1:17" ht="15.75" customHeight="1">
      <c r="A10" s="306" t="s">
        <v>110</v>
      </c>
      <c r="B10" s="298"/>
      <c r="C10" s="296"/>
      <c r="D10" s="287"/>
      <c r="E10" s="589"/>
      <c r="F10" s="589"/>
      <c r="G10" s="287"/>
      <c r="H10" s="287"/>
      <c r="I10" s="287"/>
      <c r="J10" s="287"/>
      <c r="K10" s="296"/>
      <c r="L10" s="287"/>
      <c r="M10" s="287"/>
      <c r="N10" s="297"/>
      <c r="O10" s="297"/>
      <c r="P10" s="297"/>
      <c r="Q10" s="297"/>
    </row>
    <row r="11" spans="1:13" s="287" customFormat="1" ht="15.75">
      <c r="A11" s="287" t="s">
        <v>107</v>
      </c>
      <c r="C11" s="311"/>
      <c r="E11" s="315"/>
      <c r="G11" s="313"/>
      <c r="I11" s="311"/>
      <c r="J11" s="316"/>
      <c r="K11" s="315"/>
      <c r="M11" s="317"/>
    </row>
    <row r="12" spans="1:13" s="287" customFormat="1" ht="13.5" customHeight="1">
      <c r="A12" s="287" t="s">
        <v>220</v>
      </c>
      <c r="C12" s="318">
        <v>125.68332</v>
      </c>
      <c r="E12" s="319">
        <v>0</v>
      </c>
      <c r="G12" s="466"/>
      <c r="I12" s="311">
        <v>6.23</v>
      </c>
      <c r="J12" s="316"/>
      <c r="K12" s="315">
        <v>0</v>
      </c>
      <c r="M12" s="305"/>
    </row>
    <row r="13" spans="1:13" s="287" customFormat="1" ht="13.5" customHeight="1">
      <c r="A13" s="287" t="s">
        <v>126</v>
      </c>
      <c r="C13" s="318">
        <v>738273.8722999998</v>
      </c>
      <c r="E13" s="319">
        <v>247781.6224</v>
      </c>
      <c r="G13" s="305">
        <f>(C13-E13)/E13*100</f>
        <v>197.9534418852848</v>
      </c>
      <c r="I13" s="318" t="s">
        <v>70</v>
      </c>
      <c r="J13" s="316"/>
      <c r="K13" s="319" t="s">
        <v>69</v>
      </c>
      <c r="M13" s="317"/>
    </row>
    <row r="14" spans="1:13" s="287" customFormat="1" ht="15.75" customHeight="1">
      <c r="A14" s="287" t="s">
        <v>169</v>
      </c>
      <c r="C14" s="318">
        <v>29329.3</v>
      </c>
      <c r="E14" s="319">
        <v>4078.37</v>
      </c>
      <c r="G14" s="305">
        <v>619.2</v>
      </c>
      <c r="I14" s="318" t="s">
        <v>70</v>
      </c>
      <c r="K14" s="319" t="s">
        <v>69</v>
      </c>
      <c r="M14" s="296"/>
    </row>
    <row r="15" spans="1:13" s="287" customFormat="1" ht="15.75">
      <c r="A15" s="287" t="s">
        <v>108</v>
      </c>
      <c r="C15" s="318">
        <v>52849.648237999994</v>
      </c>
      <c r="E15" s="319">
        <v>64883.884239999985</v>
      </c>
      <c r="G15" s="305">
        <f>(C15-E15)/E15*100</f>
        <v>-18.547342137357823</v>
      </c>
      <c r="I15" s="318" t="s">
        <v>70</v>
      </c>
      <c r="K15" s="319" t="s">
        <v>69</v>
      </c>
      <c r="M15" s="296"/>
    </row>
    <row r="16" spans="1:13" s="287" customFormat="1" ht="15.75">
      <c r="A16" s="287" t="s">
        <v>109</v>
      </c>
      <c r="B16" s="306"/>
      <c r="C16" s="407"/>
      <c r="E16" s="446"/>
      <c r="G16" s="319"/>
      <c r="I16" s="318" t="s">
        <v>70</v>
      </c>
      <c r="K16" s="296" t="s">
        <v>69</v>
      </c>
      <c r="M16" s="296"/>
    </row>
    <row r="17" spans="1:13" s="287" customFormat="1" ht="13.5" customHeight="1">
      <c r="A17" s="287" t="s">
        <v>77</v>
      </c>
      <c r="B17" s="306"/>
      <c r="C17" s="318">
        <v>0</v>
      </c>
      <c r="E17" s="319">
        <v>0</v>
      </c>
      <c r="G17" s="319">
        <v>0</v>
      </c>
      <c r="I17" s="318" t="s">
        <v>70</v>
      </c>
      <c r="K17" s="296" t="s">
        <v>69</v>
      </c>
      <c r="M17" s="296"/>
    </row>
    <row r="18" spans="1:13" s="287" customFormat="1" ht="13.5" customHeight="1">
      <c r="A18" s="287" t="s">
        <v>78</v>
      </c>
      <c r="B18" s="306"/>
      <c r="C18" s="318">
        <v>4695.945058</v>
      </c>
      <c r="D18" s="306"/>
      <c r="E18" s="319">
        <v>9012.483676</v>
      </c>
      <c r="G18" s="305">
        <f>(C18-E18)/E18*100</f>
        <v>-47.895106090397974</v>
      </c>
      <c r="I18" s="318" t="s">
        <v>70</v>
      </c>
      <c r="K18" s="296" t="s">
        <v>69</v>
      </c>
      <c r="M18" s="296"/>
    </row>
    <row r="19" spans="1:13" s="287" customFormat="1" ht="13.5" customHeight="1">
      <c r="A19" s="287" t="s">
        <v>293</v>
      </c>
      <c r="B19" s="306"/>
      <c r="C19" s="318">
        <v>3719.1</v>
      </c>
      <c r="E19" s="287">
        <v>0</v>
      </c>
      <c r="G19" s="453"/>
      <c r="I19" s="318" t="s">
        <v>70</v>
      </c>
      <c r="K19" s="296" t="s">
        <v>69</v>
      </c>
      <c r="M19" s="296"/>
    </row>
    <row r="20" spans="2:12" s="287" customFormat="1" ht="3.75" customHeight="1">
      <c r="B20" s="321"/>
      <c r="C20" s="322"/>
      <c r="E20" s="323"/>
      <c r="I20" s="311"/>
      <c r="J20" s="314"/>
      <c r="K20" s="324"/>
      <c r="L20" s="314"/>
    </row>
    <row r="21" spans="1:13" s="287" customFormat="1" ht="15.75" customHeight="1">
      <c r="A21" s="306" t="s">
        <v>120</v>
      </c>
      <c r="B21" s="321"/>
      <c r="C21" s="318">
        <f>SUM(C22:C32)</f>
        <v>20805122.351958</v>
      </c>
      <c r="E21" s="319">
        <f>SUM(E22:E32)</f>
        <v>8332633.242500001</v>
      </c>
      <c r="F21" s="319"/>
      <c r="G21" s="305">
        <f>(C21-E21)/E21*100</f>
        <v>149.68244427035333</v>
      </c>
      <c r="I21" s="318">
        <f>SUM(I22:I32)</f>
        <v>156682.477228</v>
      </c>
      <c r="J21" s="314"/>
      <c r="K21" s="315">
        <f>K22+K24</f>
        <v>43677.882320000004</v>
      </c>
      <c r="L21" s="314"/>
      <c r="M21" s="305">
        <f>(I21-K21)/K21*100</f>
        <v>258.7226964899245</v>
      </c>
    </row>
    <row r="22" spans="1:13" s="287" customFormat="1" ht="15.75" customHeight="1">
      <c r="A22" s="287" t="s">
        <v>50</v>
      </c>
      <c r="C22" s="318">
        <v>16027378.124318</v>
      </c>
      <c r="E22" s="319">
        <v>6423259.952974</v>
      </c>
      <c r="F22" s="319"/>
      <c r="G22" s="305">
        <f>(C22-E22)/E22*100</f>
        <v>149.52093238725686</v>
      </c>
      <c r="I22" s="311">
        <v>156656.099085</v>
      </c>
      <c r="J22" s="314"/>
      <c r="K22" s="315">
        <v>43677.575277</v>
      </c>
      <c r="L22" s="314"/>
      <c r="M22" s="305">
        <f>(I22-K22)/K22*100</f>
        <v>258.6648253514496</v>
      </c>
    </row>
    <row r="23" spans="1:13" s="287" customFormat="1" ht="15.75">
      <c r="A23" s="287" t="s">
        <v>51</v>
      </c>
      <c r="C23" s="408"/>
      <c r="E23" s="325"/>
      <c r="F23" s="319"/>
      <c r="G23" s="305"/>
      <c r="I23" s="311"/>
      <c r="J23" s="314"/>
      <c r="K23" s="315"/>
      <c r="L23" s="314"/>
      <c r="M23" s="313"/>
    </row>
    <row r="24" spans="1:13" s="287" customFormat="1" ht="13.5" customHeight="1">
      <c r="A24" s="287" t="s">
        <v>220</v>
      </c>
      <c r="C24" s="318">
        <v>5003.915989</v>
      </c>
      <c r="E24" s="319">
        <v>2711.685129</v>
      </c>
      <c r="F24" s="319"/>
      <c r="G24" s="305">
        <v>84.513</v>
      </c>
      <c r="I24" s="508">
        <v>26.378143</v>
      </c>
      <c r="J24" s="326"/>
      <c r="K24" s="305">
        <v>0.307043</v>
      </c>
      <c r="L24" s="314"/>
      <c r="M24" s="305">
        <v>8287.1</v>
      </c>
    </row>
    <row r="25" spans="1:13" s="287" customFormat="1" ht="13.5" customHeight="1">
      <c r="A25" s="287" t="s">
        <v>126</v>
      </c>
      <c r="C25" s="318">
        <v>4487644.824989</v>
      </c>
      <c r="E25" s="319">
        <v>1790059.463939</v>
      </c>
      <c r="F25" s="319"/>
      <c r="G25" s="305">
        <f>(C25-E25)/E25*100</f>
        <v>150.6980865939505</v>
      </c>
      <c r="I25" s="318" t="s">
        <v>69</v>
      </c>
      <c r="J25" s="316"/>
      <c r="K25" s="319" t="s">
        <v>69</v>
      </c>
      <c r="L25" s="314"/>
      <c r="M25" s="313"/>
    </row>
    <row r="26" spans="1:13" s="287" customFormat="1" ht="18.75">
      <c r="A26" s="287" t="s">
        <v>169</v>
      </c>
      <c r="C26" s="318">
        <v>66059.73157</v>
      </c>
      <c r="E26" s="319">
        <v>11335.32014</v>
      </c>
      <c r="F26" s="319"/>
      <c r="G26" s="305">
        <v>482.7966</v>
      </c>
      <c r="I26" s="318" t="s">
        <v>69</v>
      </c>
      <c r="J26" s="316"/>
      <c r="K26" s="319" t="s">
        <v>69</v>
      </c>
      <c r="L26" s="314"/>
      <c r="M26" s="313"/>
    </row>
    <row r="27" spans="1:13" s="287" customFormat="1" ht="15.75">
      <c r="A27" s="287" t="s">
        <v>72</v>
      </c>
      <c r="C27" s="318">
        <v>9.790424999999999</v>
      </c>
      <c r="E27" s="319">
        <v>6.24895</v>
      </c>
      <c r="F27" s="319"/>
      <c r="G27" s="453">
        <v>66.67</v>
      </c>
      <c r="I27" s="318" t="s">
        <v>69</v>
      </c>
      <c r="K27" s="319" t="s">
        <v>69</v>
      </c>
      <c r="L27" s="314"/>
      <c r="M27" s="315"/>
    </row>
    <row r="28" spans="1:13" s="287" customFormat="1" ht="15.75">
      <c r="A28" s="287" t="s">
        <v>79</v>
      </c>
      <c r="B28" s="306"/>
      <c r="C28" s="408"/>
      <c r="E28" s="325"/>
      <c r="F28" s="319"/>
      <c r="G28" s="466" t="s">
        <v>168</v>
      </c>
      <c r="J28" s="316"/>
      <c r="L28" s="314"/>
      <c r="M28" s="313"/>
    </row>
    <row r="29" spans="1:13" s="287" customFormat="1" ht="13.5" customHeight="1">
      <c r="A29" s="287" t="s">
        <v>134</v>
      </c>
      <c r="B29" s="306"/>
      <c r="C29" s="318">
        <v>156661.17731600002</v>
      </c>
      <c r="E29" s="319">
        <v>57818.265753</v>
      </c>
      <c r="F29" s="319"/>
      <c r="G29" s="305">
        <v>170.955</v>
      </c>
      <c r="I29" s="318" t="s">
        <v>70</v>
      </c>
      <c r="J29" s="314"/>
      <c r="K29" s="319" t="s">
        <v>69</v>
      </c>
      <c r="L29" s="314"/>
      <c r="M29" s="313"/>
    </row>
    <row r="30" spans="1:13" s="287" customFormat="1" ht="13.5" customHeight="1">
      <c r="A30" s="287" t="s">
        <v>78</v>
      </c>
      <c r="B30" s="306"/>
      <c r="C30" s="318">
        <v>49947.543891</v>
      </c>
      <c r="E30" s="319">
        <v>47441.127329</v>
      </c>
      <c r="F30" s="319"/>
      <c r="G30" s="305">
        <f>(C30-E30)/E30*100</f>
        <v>5.2832145927271545</v>
      </c>
      <c r="I30" s="318" t="s">
        <v>70</v>
      </c>
      <c r="J30" s="314"/>
      <c r="K30" s="319" t="s">
        <v>69</v>
      </c>
      <c r="L30" s="314"/>
      <c r="M30" s="313"/>
    </row>
    <row r="31" spans="1:13" s="287" customFormat="1" ht="13.5" customHeight="1">
      <c r="A31" s="287" t="s">
        <v>293</v>
      </c>
      <c r="B31" s="306"/>
      <c r="C31" s="318">
        <v>12417.1561</v>
      </c>
      <c r="E31" s="319">
        <v>0.9592</v>
      </c>
      <c r="F31" s="319"/>
      <c r="G31" s="453" t="s">
        <v>292</v>
      </c>
      <c r="I31" s="318" t="s">
        <v>70</v>
      </c>
      <c r="J31" s="314"/>
      <c r="K31" s="319" t="s">
        <v>69</v>
      </c>
      <c r="L31" s="314"/>
      <c r="M31" s="313"/>
    </row>
    <row r="32" spans="1:13" s="287" customFormat="1" ht="15.75">
      <c r="A32" s="287" t="s">
        <v>67</v>
      </c>
      <c r="C32" s="307">
        <v>0.08736</v>
      </c>
      <c r="E32" s="309">
        <v>0.219086</v>
      </c>
      <c r="F32" s="319"/>
      <c r="G32" s="453" t="s">
        <v>303</v>
      </c>
      <c r="I32" s="318" t="s">
        <v>70</v>
      </c>
      <c r="J32" s="316"/>
      <c r="K32" s="319" t="s">
        <v>69</v>
      </c>
      <c r="L32" s="314"/>
      <c r="M32" s="313"/>
    </row>
    <row r="33" spans="2:12" s="287" customFormat="1" ht="3.75" customHeight="1">
      <c r="B33" s="314"/>
      <c r="C33" s="299"/>
      <c r="E33" s="299"/>
      <c r="F33" s="299"/>
      <c r="I33" s="299"/>
      <c r="J33" s="314"/>
      <c r="K33" s="299"/>
      <c r="L33" s="299"/>
    </row>
    <row r="34" spans="1:13" s="287" customFormat="1" ht="15.75">
      <c r="A34" s="306" t="s">
        <v>111</v>
      </c>
      <c r="C34" s="318">
        <f>C21/C36</f>
        <v>87785.32637956961</v>
      </c>
      <c r="E34" s="319">
        <f>E21/E36</f>
        <v>33735.35725708502</v>
      </c>
      <c r="F34" s="315"/>
      <c r="G34" s="305">
        <f>(C34-E34)/E34*100</f>
        <v>160.2175685011699</v>
      </c>
      <c r="I34" s="311">
        <f>I21/I36</f>
        <v>661.1074988523206</v>
      </c>
      <c r="K34" s="315">
        <v>177</v>
      </c>
      <c r="M34" s="305">
        <v>273.446</v>
      </c>
    </row>
    <row r="35" spans="1:12" ht="3" customHeight="1">
      <c r="A35" s="287"/>
      <c r="B35" s="287"/>
      <c r="C35" s="287"/>
      <c r="D35" s="287"/>
      <c r="E35" s="287"/>
      <c r="F35" s="287"/>
      <c r="G35" s="287"/>
      <c r="H35" s="287"/>
      <c r="I35" s="306"/>
      <c r="J35" s="287"/>
      <c r="K35" s="287"/>
      <c r="L35" s="287"/>
    </row>
    <row r="36" spans="1:11" s="306" customFormat="1" ht="15.75">
      <c r="A36" s="306" t="s">
        <v>10</v>
      </c>
      <c r="C36" s="311">
        <v>237</v>
      </c>
      <c r="E36" s="315">
        <v>247</v>
      </c>
      <c r="F36" s="287"/>
      <c r="I36" s="306">
        <v>237</v>
      </c>
      <c r="J36" s="287"/>
      <c r="K36" s="287">
        <v>247</v>
      </c>
    </row>
    <row r="37" spans="1:6" ht="3" customHeight="1">
      <c r="A37" s="306"/>
      <c r="E37" s="297"/>
      <c r="F37" s="297"/>
    </row>
    <row r="38" spans="1:13" ht="14.25" customHeight="1">
      <c r="A38" s="219" t="s">
        <v>159</v>
      </c>
      <c r="E38" s="297"/>
      <c r="F38" s="297"/>
      <c r="M38" s="287"/>
    </row>
    <row r="39" spans="1:13" ht="14.25" customHeight="1">
      <c r="A39" s="219" t="s">
        <v>265</v>
      </c>
      <c r="E39" s="297"/>
      <c r="F39" s="297"/>
      <c r="M39" s="287"/>
    </row>
    <row r="40" spans="1:13" ht="14.25" customHeight="1">
      <c r="A40" s="543" t="s">
        <v>170</v>
      </c>
      <c r="B40" s="219" t="s">
        <v>224</v>
      </c>
      <c r="E40" s="297"/>
      <c r="F40" s="297"/>
      <c r="M40" s="327"/>
    </row>
    <row r="41" spans="1:6" ht="14.25" customHeight="1">
      <c r="A41" s="543" t="s">
        <v>301</v>
      </c>
      <c r="B41" s="219" t="s">
        <v>142</v>
      </c>
      <c r="E41" s="297"/>
      <c r="F41" s="297"/>
    </row>
    <row r="42" spans="1:2" ht="18.75" customHeight="1">
      <c r="A42" s="544" t="s">
        <v>87</v>
      </c>
      <c r="B42" s="219" t="s">
        <v>294</v>
      </c>
    </row>
    <row r="43" spans="5:6" ht="14.25" customHeight="1">
      <c r="E43" s="297"/>
      <c r="F43" s="297"/>
    </row>
    <row r="44" spans="5:6" ht="16.5">
      <c r="E44" s="297"/>
      <c r="F44" s="297"/>
    </row>
    <row r="45" spans="5:6" ht="16.5">
      <c r="E45" s="297"/>
      <c r="F45" s="297"/>
    </row>
    <row r="46" spans="5:6" ht="16.5">
      <c r="E46" s="297"/>
      <c r="F46" s="297"/>
    </row>
    <row r="47" spans="5:6" ht="16.5">
      <c r="E47" s="297"/>
      <c r="F47" s="297"/>
    </row>
    <row r="48" spans="5:6" ht="16.5">
      <c r="E48" s="297"/>
      <c r="F48" s="297"/>
    </row>
    <row r="49" spans="5:6" ht="16.5">
      <c r="E49" s="297"/>
      <c r="F49" s="297"/>
    </row>
    <row r="50" spans="5:6" ht="16.5">
      <c r="E50" s="297"/>
      <c r="F50" s="297"/>
    </row>
    <row r="51" spans="5:6" ht="16.5">
      <c r="E51" s="297"/>
      <c r="F51" s="297"/>
    </row>
    <row r="52" spans="5:6" ht="16.5">
      <c r="E52" s="297"/>
      <c r="F52" s="297"/>
    </row>
    <row r="53" spans="5:6" ht="16.5">
      <c r="E53" s="297"/>
      <c r="F53" s="297"/>
    </row>
  </sheetData>
  <mergeCells count="4">
    <mergeCell ref="I2:K2"/>
    <mergeCell ref="A4:B4"/>
    <mergeCell ref="E10:F10"/>
    <mergeCell ref="C2:E2"/>
  </mergeCells>
  <printOptions horizontalCentered="1" verticalCentered="1"/>
  <pageMargins left="0.15748031496063" right="0" top="0" bottom="0" header="0.511811023622047" footer="0.1"/>
  <pageSetup firstPageNumber="5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6.5"/>
  <cols>
    <col min="1" max="1" width="59.625" style="1" customWidth="1"/>
    <col min="2" max="2" width="3.75390625" style="1" customWidth="1"/>
    <col min="3" max="3" width="12.125" style="1" customWidth="1"/>
    <col min="4" max="4" width="7.00390625" style="1" customWidth="1"/>
    <col min="5" max="5" width="11.75390625" style="1" customWidth="1"/>
    <col min="6" max="6" width="5.75390625" style="1" customWidth="1"/>
    <col min="7" max="7" width="11.125" style="1" customWidth="1"/>
    <col min="8" max="8" width="3.625" style="1" customWidth="1"/>
    <col min="9" max="9" width="9.125" style="1" bestFit="1" customWidth="1"/>
    <col min="10" max="10" width="6.375" style="1" customWidth="1"/>
    <col min="11" max="16384" width="9.00390625" style="1" customWidth="1"/>
  </cols>
  <sheetData>
    <row r="1" ht="18.75">
      <c r="A1" s="55" t="s">
        <v>12</v>
      </c>
    </row>
    <row r="2" ht="18.75">
      <c r="A2" s="55"/>
    </row>
    <row r="3" spans="2:7" ht="16.5" customHeight="1">
      <c r="B3" s="591"/>
      <c r="C3" s="591"/>
      <c r="E3" s="591"/>
      <c r="F3" s="591"/>
      <c r="G3" s="591"/>
    </row>
    <row r="4" spans="1:9" ht="16.5">
      <c r="A4" s="180"/>
      <c r="B4" s="180"/>
      <c r="C4" s="591" t="s">
        <v>157</v>
      </c>
      <c r="D4" s="591"/>
      <c r="E4" s="591"/>
      <c r="F4" s="180"/>
      <c r="G4" s="180"/>
      <c r="I4" s="66"/>
    </row>
    <row r="5" spans="1:7" ht="16.5">
      <c r="A5" s="181"/>
      <c r="B5" s="182"/>
      <c r="C5" s="432">
        <v>39430</v>
      </c>
      <c r="D5" s="183"/>
      <c r="E5" s="433">
        <v>39082</v>
      </c>
      <c r="F5" s="182"/>
      <c r="G5" s="184" t="s">
        <v>9</v>
      </c>
    </row>
    <row r="6" spans="1:7" ht="16.5">
      <c r="A6" s="181"/>
      <c r="B6" s="153"/>
      <c r="C6" s="185"/>
      <c r="D6" s="153"/>
      <c r="E6" s="185"/>
      <c r="F6" s="153"/>
      <c r="G6" s="228"/>
    </row>
    <row r="7" spans="1:11" ht="48" customHeight="1">
      <c r="A7" s="186" t="s">
        <v>63</v>
      </c>
      <c r="B7" s="180"/>
      <c r="C7" s="278">
        <v>27563.64</v>
      </c>
      <c r="D7" s="279"/>
      <c r="E7" s="278">
        <v>19964.72</v>
      </c>
      <c r="F7" s="180"/>
      <c r="G7" s="187">
        <f aca="true" t="shared" si="0" ref="G7:G12">(C7-E7)/E7*100</f>
        <v>38.06174091096693</v>
      </c>
      <c r="I7" s="67"/>
      <c r="K7" s="59"/>
    </row>
    <row r="8" spans="1:11" ht="48" customHeight="1">
      <c r="A8" s="186" t="s">
        <v>64</v>
      </c>
      <c r="B8" s="180"/>
      <c r="C8" s="278">
        <v>3881.2</v>
      </c>
      <c r="D8" s="279"/>
      <c r="E8" s="278">
        <v>2802.68</v>
      </c>
      <c r="F8" s="180"/>
      <c r="G8" s="187">
        <f t="shared" si="0"/>
        <v>38.481738907046115</v>
      </c>
      <c r="I8" s="67"/>
      <c r="K8" s="69"/>
    </row>
    <row r="9" spans="1:11" ht="48" customHeight="1">
      <c r="A9" s="186" t="s">
        <v>65</v>
      </c>
      <c r="B9" s="180"/>
      <c r="C9" s="278">
        <v>15957.46</v>
      </c>
      <c r="D9" s="279"/>
      <c r="E9" s="278">
        <v>10340.36</v>
      </c>
      <c r="F9" s="180"/>
      <c r="G9" s="187">
        <f t="shared" si="0"/>
        <v>54.322093234664926</v>
      </c>
      <c r="I9" s="67"/>
      <c r="K9" s="69"/>
    </row>
    <row r="10" spans="1:11" ht="48" customHeight="1">
      <c r="A10" s="186" t="s">
        <v>188</v>
      </c>
      <c r="B10" s="180"/>
      <c r="C10" s="278">
        <v>5954.76</v>
      </c>
      <c r="D10" s="279"/>
      <c r="E10" s="278">
        <v>3330.06</v>
      </c>
      <c r="F10" s="180"/>
      <c r="G10" s="187">
        <f t="shared" si="0"/>
        <v>78.81839966847444</v>
      </c>
      <c r="I10" s="67"/>
      <c r="K10" s="69"/>
    </row>
    <row r="11" spans="1:12" ht="48" customHeight="1">
      <c r="A11" s="186" t="s">
        <v>62</v>
      </c>
      <c r="B11" s="180"/>
      <c r="C11" s="278">
        <v>33394.8</v>
      </c>
      <c r="D11" s="279"/>
      <c r="E11" s="278">
        <v>24378.76</v>
      </c>
      <c r="F11" s="180"/>
      <c r="G11" s="187">
        <f>(C11-E11)/E11*100</f>
        <v>36.98317715913363</v>
      </c>
      <c r="I11" s="67"/>
      <c r="K11" s="59"/>
      <c r="L11" s="68"/>
    </row>
    <row r="12" spans="1:11" ht="48" customHeight="1">
      <c r="A12" s="186" t="s">
        <v>66</v>
      </c>
      <c r="B12" s="180"/>
      <c r="C12" s="278">
        <v>1323.7</v>
      </c>
      <c r="D12" s="279"/>
      <c r="E12" s="278">
        <v>1224.67</v>
      </c>
      <c r="F12" s="180"/>
      <c r="G12" s="187">
        <f t="shared" si="0"/>
        <v>8.086259972074107</v>
      </c>
      <c r="K12" s="57"/>
    </row>
    <row r="13" spans="7:11" ht="24" customHeight="1">
      <c r="G13" s="57"/>
      <c r="K13" s="57"/>
    </row>
    <row r="14" spans="1:11" ht="15.75">
      <c r="A14" s="63"/>
      <c r="B14" s="57"/>
      <c r="C14" s="57"/>
      <c r="E14" s="590"/>
      <c r="F14" s="590"/>
      <c r="K14" s="59"/>
    </row>
    <row r="15" spans="5:11" ht="15.75">
      <c r="E15" s="63"/>
      <c r="G15" s="57"/>
      <c r="K15" s="57"/>
    </row>
    <row r="16" spans="5:11" ht="15.75">
      <c r="E16" s="63"/>
      <c r="G16" s="57"/>
      <c r="I16" s="58"/>
      <c r="K16" s="59"/>
    </row>
    <row r="17" spans="1:11" ht="15.75">
      <c r="A17" s="63"/>
      <c r="C17" s="61"/>
      <c r="E17" s="61"/>
      <c r="G17" s="59"/>
      <c r="I17" s="70"/>
      <c r="K17" s="59"/>
    </row>
    <row r="18" spans="5:11" ht="15.75">
      <c r="E18" s="63"/>
      <c r="G18" s="57"/>
      <c r="K18" s="57"/>
    </row>
    <row r="19" spans="1:11" ht="15.75">
      <c r="A19" s="63"/>
      <c r="B19" s="58"/>
      <c r="C19" s="57"/>
      <c r="E19" s="590"/>
      <c r="F19" s="590"/>
      <c r="G19" s="59"/>
      <c r="K19" s="59"/>
    </row>
    <row r="20" spans="5:11" ht="15.75">
      <c r="E20" s="63"/>
      <c r="G20" s="57"/>
      <c r="K20" s="57"/>
    </row>
    <row r="21" spans="1:11" ht="15.75">
      <c r="A21" s="63"/>
      <c r="B21" s="58"/>
      <c r="C21" s="57"/>
      <c r="E21" s="590"/>
      <c r="F21" s="590"/>
      <c r="G21" s="59"/>
      <c r="K21" s="59"/>
    </row>
    <row r="22" ht="15.75">
      <c r="J22" s="113"/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3" right="0" top="0.551181102362205" bottom="0.196850393700787" header="0.511811023622047" footer="0.1"/>
  <pageSetup firstPageNumber="6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E1"/>
    </sheetView>
  </sheetViews>
  <sheetFormatPr defaultColWidth="9.00390625" defaultRowHeight="16.5"/>
  <cols>
    <col min="1" max="1" width="14.75390625" style="0" customWidth="1"/>
    <col min="2" max="2" width="4.25390625" style="0" customWidth="1"/>
    <col min="3" max="3" width="34.125" style="0" customWidth="1"/>
    <col min="4" max="4" width="16.875" style="0" customWidth="1"/>
  </cols>
  <sheetData>
    <row r="1" spans="1:5" ht="17.25" customHeight="1">
      <c r="A1" s="592" t="s">
        <v>171</v>
      </c>
      <c r="B1" s="592"/>
      <c r="C1" s="592"/>
      <c r="D1" s="592"/>
      <c r="E1" s="592"/>
    </row>
    <row r="2" spans="1:6" ht="15.75" customHeight="1">
      <c r="A2" s="596" t="s">
        <v>235</v>
      </c>
      <c r="B2" s="592"/>
      <c r="C2" s="592"/>
      <c r="D2" s="455"/>
      <c r="E2" s="455"/>
      <c r="F2" s="455"/>
    </row>
    <row r="3" spans="1:6" ht="15.75" customHeight="1">
      <c r="A3" s="455"/>
      <c r="B3" s="455"/>
      <c r="C3" s="455"/>
      <c r="D3" s="455"/>
      <c r="E3" s="455"/>
      <c r="F3" s="455"/>
    </row>
    <row r="4" spans="1:6" ht="18.75" customHeight="1">
      <c r="A4" s="463" t="s">
        <v>149</v>
      </c>
      <c r="B4" s="455"/>
      <c r="C4" s="455"/>
      <c r="D4" s="455"/>
      <c r="E4" s="455"/>
      <c r="F4" s="455"/>
    </row>
    <row r="5" spans="1:4" ht="20.25" customHeight="1">
      <c r="A5" s="593" t="s">
        <v>161</v>
      </c>
      <c r="B5" s="594"/>
      <c r="C5" s="594" t="s">
        <v>162</v>
      </c>
      <c r="D5" s="595"/>
    </row>
    <row r="6" spans="1:4" ht="16.5" customHeight="1">
      <c r="A6" s="558">
        <v>39384</v>
      </c>
      <c r="B6" s="509"/>
      <c r="C6" s="510">
        <v>23070544404276</v>
      </c>
      <c r="D6" s="509"/>
    </row>
    <row r="7" spans="1:4" ht="16.5" customHeight="1">
      <c r="A7" s="558">
        <v>39381</v>
      </c>
      <c r="B7" s="509"/>
      <c r="C7" s="510">
        <v>22285176719928</v>
      </c>
      <c r="D7" s="509"/>
    </row>
    <row r="8" spans="1:4" ht="16.5" customHeight="1">
      <c r="A8" s="558">
        <v>39365</v>
      </c>
      <c r="B8" s="509"/>
      <c r="C8" s="510">
        <v>21061195259648</v>
      </c>
      <c r="D8" s="509"/>
    </row>
    <row r="9" spans="1:4" ht="16.5" customHeight="1">
      <c r="A9" s="558">
        <v>39353</v>
      </c>
      <c r="B9" s="509"/>
      <c r="C9" s="510">
        <v>20054865208810</v>
      </c>
      <c r="D9" s="509"/>
    </row>
    <row r="10" spans="1:4" ht="16.5" customHeight="1">
      <c r="A10" s="558">
        <v>39345</v>
      </c>
      <c r="B10" s="509"/>
      <c r="C10" s="510">
        <v>19122474119595</v>
      </c>
      <c r="D10" s="509"/>
    </row>
    <row r="11" spans="1:4" ht="16.5" customHeight="1">
      <c r="A11" s="558">
        <v>39337</v>
      </c>
      <c r="B11" s="509"/>
      <c r="C11" s="510">
        <v>18147788808358</v>
      </c>
      <c r="D11" s="509"/>
    </row>
    <row r="12" spans="1:4" ht="16.5" customHeight="1">
      <c r="A12" s="558">
        <v>39276</v>
      </c>
      <c r="B12" s="509"/>
      <c r="C12" s="510">
        <v>17069914181914</v>
      </c>
      <c r="D12" s="509"/>
    </row>
    <row r="13" spans="1:4" ht="16.5" customHeight="1">
      <c r="A13" s="558">
        <v>39255</v>
      </c>
      <c r="B13" s="509"/>
      <c r="C13" s="510">
        <v>16004480578228</v>
      </c>
      <c r="D13" s="509"/>
    </row>
    <row r="14" spans="1:4" ht="16.5" customHeight="1">
      <c r="A14" s="558">
        <v>39225</v>
      </c>
      <c r="B14" s="509"/>
      <c r="C14" s="510">
        <v>15006050743387</v>
      </c>
      <c r="D14" s="509"/>
    </row>
    <row r="15" spans="1:4" ht="16.5" customHeight="1">
      <c r="A15" s="558">
        <v>39183</v>
      </c>
      <c r="B15" s="509"/>
      <c r="C15" s="510">
        <v>14039863208792</v>
      </c>
      <c r="D15" s="509"/>
    </row>
    <row r="16" spans="1:4" ht="16.5" customHeight="1">
      <c r="A16" s="558">
        <v>39078</v>
      </c>
      <c r="B16" s="458"/>
      <c r="C16" s="510">
        <v>13234191389549</v>
      </c>
      <c r="D16" s="509"/>
    </row>
    <row r="17" spans="1:4" ht="16.5" customHeight="1">
      <c r="A17" s="558">
        <v>39036</v>
      </c>
      <c r="B17" s="458"/>
      <c r="C17" s="510">
        <v>12120742203448</v>
      </c>
      <c r="D17" s="233"/>
    </row>
    <row r="18" spans="1:4" ht="16.5" customHeight="1">
      <c r="A18" s="558">
        <v>39010</v>
      </c>
      <c r="B18" s="458"/>
      <c r="C18" s="510">
        <v>11062471051450</v>
      </c>
      <c r="D18" s="233"/>
    </row>
    <row r="19" spans="1:4" ht="16.5" customHeight="1">
      <c r="A19" s="558">
        <v>38840</v>
      </c>
      <c r="B19" s="458"/>
      <c r="C19" s="510">
        <v>10009005818495</v>
      </c>
      <c r="D19" s="233"/>
    </row>
    <row r="20" spans="1:4" ht="16.5" customHeight="1">
      <c r="A20" s="558">
        <v>38768</v>
      </c>
      <c r="B20" s="458"/>
      <c r="C20" s="510">
        <v>9081849903669</v>
      </c>
      <c r="D20" s="233"/>
    </row>
    <row r="21" spans="1:4" ht="16.5" customHeight="1">
      <c r="A21" s="558">
        <v>38679</v>
      </c>
      <c r="B21" s="458"/>
      <c r="C21" s="510">
        <v>8050443230124</v>
      </c>
      <c r="D21" s="233"/>
    </row>
    <row r="22" spans="1:4" ht="16.5" customHeight="1">
      <c r="A22" s="558">
        <v>38546</v>
      </c>
      <c r="B22" s="458"/>
      <c r="C22" s="510">
        <v>7005580212447</v>
      </c>
      <c r="D22" s="233"/>
    </row>
    <row r="23" spans="1:4" ht="16.5" customHeight="1">
      <c r="A23" s="558">
        <v>38007</v>
      </c>
      <c r="B23" s="458"/>
      <c r="C23" s="510">
        <v>6056726743251</v>
      </c>
      <c r="D23" s="233"/>
    </row>
    <row r="24" spans="1:4" ht="16.5" customHeight="1">
      <c r="A24" s="558">
        <v>36567</v>
      </c>
      <c r="B24" s="458"/>
      <c r="C24" s="510">
        <v>5093147675930</v>
      </c>
      <c r="D24" s="233"/>
    </row>
    <row r="25" spans="1:4" ht="16.5" customHeight="1">
      <c r="A25" s="559">
        <v>35576</v>
      </c>
      <c r="B25" s="459"/>
      <c r="C25" s="528">
        <v>4030424520996</v>
      </c>
      <c r="D25" s="230"/>
    </row>
    <row r="26" spans="1:3" ht="9.75" customHeight="1">
      <c r="A26" s="457"/>
      <c r="B26" s="457"/>
      <c r="C26" s="457"/>
    </row>
    <row r="27" spans="1:2" ht="16.5" customHeight="1">
      <c r="A27" s="1" t="s">
        <v>163</v>
      </c>
      <c r="B27" s="462"/>
    </row>
    <row r="28" ht="16.5" customHeight="1">
      <c r="A28" s="1"/>
    </row>
  </sheetData>
  <mergeCells count="4">
    <mergeCell ref="A1:E1"/>
    <mergeCell ref="A5:B5"/>
    <mergeCell ref="C5:D5"/>
    <mergeCell ref="A2:C2"/>
  </mergeCells>
  <printOptions/>
  <pageMargins left="1.18" right="0.75" top="1" bottom="1" header="0.5" footer="0.1"/>
  <pageSetup firstPageNumber="7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6.5"/>
  <cols>
    <col min="1" max="1" width="10.625" style="289" customWidth="1"/>
    <col min="2" max="2" width="3.00390625" style="289" customWidth="1"/>
    <col min="3" max="3" width="18.00390625" style="289" customWidth="1"/>
    <col min="4" max="4" width="16.75390625" style="289" customWidth="1"/>
    <col min="5" max="5" width="27.875" style="289" customWidth="1"/>
    <col min="6" max="6" width="15.50390625" style="289" customWidth="1"/>
    <col min="7" max="16384" width="9.00390625" style="289" customWidth="1"/>
  </cols>
  <sheetData>
    <row r="1" spans="1:6" ht="18.75">
      <c r="A1" s="295" t="s">
        <v>266</v>
      </c>
      <c r="B1" s="295"/>
      <c r="C1" s="287"/>
      <c r="D1" s="287"/>
      <c r="E1" s="287"/>
      <c r="F1" s="287"/>
    </row>
    <row r="2" spans="1:6" ht="18.75">
      <c r="A2" s="295"/>
      <c r="B2" s="295"/>
      <c r="C2" s="287"/>
      <c r="D2" s="287"/>
      <c r="E2" s="287"/>
      <c r="F2" s="287"/>
    </row>
    <row r="3" spans="1:6" ht="16.5">
      <c r="A3" s="419" t="s">
        <v>89</v>
      </c>
      <c r="B3" s="419"/>
      <c r="C3" s="300"/>
      <c r="D3" s="300"/>
      <c r="E3" s="303"/>
      <c r="F3" s="287"/>
    </row>
    <row r="4" spans="1:6" ht="27.75" customHeight="1">
      <c r="A4" s="335" t="s">
        <v>14</v>
      </c>
      <c r="B4" s="336"/>
      <c r="C4" s="418" t="s">
        <v>13</v>
      </c>
      <c r="D4" s="337"/>
      <c r="E4" s="597" t="s">
        <v>90</v>
      </c>
      <c r="F4" s="598"/>
    </row>
    <row r="5" spans="1:6" ht="16.5">
      <c r="A5" s="338">
        <v>1</v>
      </c>
      <c r="B5" s="430"/>
      <c r="C5" s="287" t="s">
        <v>225</v>
      </c>
      <c r="D5" s="531"/>
      <c r="E5" s="496">
        <v>52062</v>
      </c>
      <c r="F5" s="276"/>
    </row>
    <row r="6" spans="1:6" ht="16.5">
      <c r="A6" s="338">
        <v>2</v>
      </c>
      <c r="B6" s="339"/>
      <c r="C6" s="232" t="s">
        <v>100</v>
      </c>
      <c r="D6" s="485"/>
      <c r="E6" s="496">
        <v>48623.8271870646</v>
      </c>
      <c r="F6" s="276"/>
    </row>
    <row r="7" spans="1:6" ht="16.5">
      <c r="A7" s="338">
        <v>3</v>
      </c>
      <c r="B7" s="339"/>
      <c r="C7" s="287" t="s">
        <v>226</v>
      </c>
      <c r="D7" s="485"/>
      <c r="E7" s="496">
        <v>43470.776022755475</v>
      </c>
      <c r="F7" s="276"/>
    </row>
    <row r="8" spans="1:6" ht="16.5">
      <c r="A8" s="338">
        <v>4</v>
      </c>
      <c r="B8" s="339"/>
      <c r="C8" s="425" t="s">
        <v>124</v>
      </c>
      <c r="D8" s="485"/>
      <c r="E8" s="496">
        <v>31807.336942070364</v>
      </c>
      <c r="F8" s="276"/>
    </row>
    <row r="9" spans="1:6" ht="16.5" customHeight="1">
      <c r="A9" s="338">
        <v>5</v>
      </c>
      <c r="B9" s="339"/>
      <c r="C9" s="425" t="s">
        <v>227</v>
      </c>
      <c r="D9" s="485"/>
      <c r="E9" s="496">
        <v>22309.47517848296</v>
      </c>
      <c r="F9" s="276"/>
    </row>
    <row r="10" spans="1:6" ht="16.5">
      <c r="A10" s="338">
        <v>6</v>
      </c>
      <c r="B10" s="339"/>
      <c r="C10" s="425" t="s">
        <v>98</v>
      </c>
      <c r="D10" s="485"/>
      <c r="E10" s="496">
        <v>13774.529715281169</v>
      </c>
      <c r="F10" s="276"/>
    </row>
    <row r="11" spans="1:6" ht="16.5">
      <c r="A11" s="338">
        <v>7</v>
      </c>
      <c r="B11" s="339"/>
      <c r="C11" s="425" t="s">
        <v>16</v>
      </c>
      <c r="D11" s="532"/>
      <c r="E11" s="496">
        <v>13622.05</v>
      </c>
      <c r="F11" s="276" t="s">
        <v>87</v>
      </c>
    </row>
    <row r="12" spans="1:6" ht="16.5">
      <c r="A12" s="338">
        <v>8</v>
      </c>
      <c r="B12" s="339"/>
      <c r="C12" s="425" t="s">
        <v>278</v>
      </c>
      <c r="D12" s="485"/>
      <c r="E12" s="496">
        <v>12766.587881140711</v>
      </c>
      <c r="F12" s="276" t="s">
        <v>87</v>
      </c>
    </row>
    <row r="13" spans="1:6" ht="16.5">
      <c r="A13" s="338">
        <v>9</v>
      </c>
      <c r="B13" s="339"/>
      <c r="C13" s="232" t="s">
        <v>228</v>
      </c>
      <c r="D13" s="485"/>
      <c r="E13" s="496">
        <v>8713.456122018983</v>
      </c>
      <c r="F13" s="276" t="s">
        <v>87</v>
      </c>
    </row>
    <row r="14" spans="1:6" ht="16.5">
      <c r="A14" s="342">
        <v>10</v>
      </c>
      <c r="B14" s="343"/>
      <c r="C14" s="429" t="s">
        <v>256</v>
      </c>
      <c r="D14" s="234"/>
      <c r="E14" s="529">
        <v>7303.704679409355</v>
      </c>
      <c r="F14" s="276"/>
    </row>
    <row r="15" spans="1:6" ht="27.75" customHeight="1">
      <c r="A15" s="335" t="s">
        <v>93</v>
      </c>
      <c r="B15" s="420"/>
      <c r="C15" s="235"/>
      <c r="D15" s="421"/>
      <c r="E15" s="422"/>
      <c r="F15" s="421"/>
    </row>
    <row r="16" spans="1:6" ht="17.25">
      <c r="A16" s="338">
        <v>16</v>
      </c>
      <c r="B16" s="349"/>
      <c r="C16" s="232" t="s">
        <v>94</v>
      </c>
      <c r="D16" s="427"/>
      <c r="E16" s="257">
        <v>4812.2</v>
      </c>
      <c r="F16" s="276"/>
    </row>
    <row r="17" spans="1:6" ht="17.25">
      <c r="A17" s="338">
        <v>18</v>
      </c>
      <c r="B17" s="349"/>
      <c r="C17" s="340" t="s">
        <v>101</v>
      </c>
      <c r="D17" s="427"/>
      <c r="E17" s="257">
        <v>3420.3334575311906</v>
      </c>
      <c r="F17" s="276" t="s">
        <v>87</v>
      </c>
    </row>
    <row r="18" spans="1:6" ht="18" customHeight="1">
      <c r="A18" s="342">
        <v>35</v>
      </c>
      <c r="B18" s="351"/>
      <c r="C18" s="235" t="s">
        <v>99</v>
      </c>
      <c r="D18" s="428"/>
      <c r="E18" s="426">
        <v>101.5</v>
      </c>
      <c r="F18" s="277" t="s">
        <v>87</v>
      </c>
    </row>
    <row r="19" spans="1:6" ht="18" customHeight="1">
      <c r="A19" s="219"/>
      <c r="B19" s="219"/>
      <c r="C19" s="219"/>
      <c r="D19" s="287"/>
      <c r="E19" s="287"/>
      <c r="F19" s="288"/>
    </row>
    <row r="20" s="219" customFormat="1" ht="12.75">
      <c r="A20" s="219" t="s">
        <v>330</v>
      </c>
    </row>
    <row r="21" s="219" customFormat="1" ht="12.75"/>
    <row r="22" s="219" customFormat="1" ht="12.75">
      <c r="A22" s="219" t="s">
        <v>320</v>
      </c>
    </row>
    <row r="23" s="219" customFormat="1" ht="12.75"/>
    <row r="24" s="219" customFormat="1" ht="12.75">
      <c r="A24" s="219" t="s">
        <v>296</v>
      </c>
    </row>
    <row r="25" s="219" customFormat="1" ht="12.75"/>
    <row r="26" s="219" customFormat="1" ht="12.75">
      <c r="A26" s="219" t="s">
        <v>95</v>
      </c>
    </row>
    <row r="27" s="219" customFormat="1" ht="12.75"/>
    <row r="28" s="219" customFormat="1" ht="12.75">
      <c r="A28" s="219" t="s">
        <v>46</v>
      </c>
    </row>
    <row r="29" ht="16.5">
      <c r="K29" s="327"/>
    </row>
    <row r="31" s="219" customFormat="1" ht="12.75"/>
  </sheetData>
  <mergeCells count="1">
    <mergeCell ref="E4:F4"/>
  </mergeCells>
  <printOptions/>
  <pageMargins left="0.748031496062992" right="0" top="0.393700787401575" bottom="0.196850393700787" header="0.511811023622047" footer="0.1"/>
  <pageSetup firstPageNumber="8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Lau</dc:creator>
  <cp:keywords/>
  <dc:description/>
  <cp:lastModifiedBy>Vicky Tsui</cp:lastModifiedBy>
  <cp:lastPrinted>2008-01-10T04:31:50Z</cp:lastPrinted>
  <dcterms:created xsi:type="dcterms:W3CDTF">2004-12-20T03:44:07Z</dcterms:created>
  <dcterms:modified xsi:type="dcterms:W3CDTF">2008-01-11T09:56:44Z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673209815</vt:i4>
  </property>
  <property fmtid="{D5CDD505-2E9C-101B-9397-08002B2CF9AE}" pid="3" name="_EmailSubject">
    <vt:lpwstr>Annual market statistics up to 14/12/2007</vt:lpwstr>
  </property>
  <property fmtid="{D5CDD505-2E9C-101B-9397-08002B2CF9AE}" pid="4" name="_AuthorEmail">
    <vt:lpwstr>YingWanLeung@hkex.com.hk</vt:lpwstr>
  </property>
  <property fmtid="{D5CDD505-2E9C-101B-9397-08002B2CF9AE}" pid="5" name="_AuthorEmailDisplayName">
    <vt:lpwstr>Ying Wan Leung</vt:lpwstr>
  </property>
  <property fmtid="{D5CDD505-2E9C-101B-9397-08002B2CF9AE}" pid="6" name="_PreviousAdHocReviewCycleID">
    <vt:i4>-1189592176</vt:i4>
  </property>
  <property fmtid="{D5CDD505-2E9C-101B-9397-08002B2CF9AE}" pid="7" name="_ReviewingToolsShownOnce">
    <vt:lpwstr/>
  </property>
</Properties>
</file>