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355" windowHeight="4680" tabRatio="924" activeTab="1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'cover'!$A$1:$I$13</definedName>
    <definedName name="_xlnm.Print_Area" localSheetId="10">'page 10'!$A$1:$D$29</definedName>
    <definedName name="_xlnm.Print_Area" localSheetId="11">'page 11'!$A$1:$L$37</definedName>
    <definedName name="_xlnm.Print_Area" localSheetId="12">'page 12'!$A$1:$H$32</definedName>
    <definedName name="_xlnm.Print_Area" localSheetId="13">'page 13'!$A$1:$J$30</definedName>
    <definedName name="_xlnm.Print_Area" localSheetId="14">'page 14'!$A$1:$K$28</definedName>
    <definedName name="_xlnm.Print_Area" localSheetId="2">'page 2'!$A$1:$M$34</definedName>
    <definedName name="_xlnm.Print_Area" localSheetId="3">'page 3'!$A$1:$M$40</definedName>
    <definedName name="_xlnm.Print_Area" localSheetId="4">'page 4'!$A$1:$J$22</definedName>
    <definedName name="_xlnm.Print_Area" localSheetId="5">'page 5'!$A$1:$K$23</definedName>
    <definedName name="_xlnm.Print_Area" localSheetId="6">'page 6'!$A$1:$L$19</definedName>
    <definedName name="_xlnm.Print_Area" localSheetId="7">'page 7'!$A$1:$S$24</definedName>
    <definedName name="_xlnm.Print_Area" localSheetId="8">'page 8'!$A$1:$L$22</definedName>
    <definedName name="_xlnm.Print_Area" localSheetId="9">'page9'!$A$1:$F$18</definedName>
    <definedName name="Print_Area_MI">#REF!</definedName>
    <definedName name="T">#REF!</definedName>
    <definedName name="Z_4EF3E90D_5EC0_45A8_8D19_B9885200EEBF_.wvu.PrintArea" localSheetId="0" hidden="1">'cover'!$A$1:$J$13</definedName>
    <definedName name="Z_7A48645B_7044_45A5_ACA0_EF1CDAB4E46B_.wvu.PrintArea" localSheetId="0" hidden="1">'cover'!$A$1:$J$13</definedName>
    <definedName name="Z_D195F524_3C3B_47EF_8248_581528807A9C_.wvu.PrintArea" localSheetId="0" hidden="1">'cover'!$A$1:$J$13</definedName>
  </definedNames>
  <calcPr fullCalcOnLoad="1"/>
</workbook>
</file>

<file path=xl/sharedStrings.xml><?xml version="1.0" encoding="utf-8"?>
<sst xmlns="http://schemas.openxmlformats.org/spreadsheetml/2006/main" count="426" uniqueCount="266">
  <si>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</si>
  <si>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</si>
  <si>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</si>
  <si>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</si>
  <si>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</si>
  <si>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</si>
  <si>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</si>
  <si>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</si>
  <si>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</si>
  <si>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</si>
  <si>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</si>
  <si>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</si>
  <si>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</si>
  <si>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</si>
  <si>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</si>
  <si>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IPO Funds Raised</t>
  </si>
  <si>
    <t>Company Name</t>
  </si>
  <si>
    <t>Turnover</t>
  </si>
  <si>
    <t>CHINA DIMENSION</t>
  </si>
  <si>
    <t>Performance of Mainland Enterprises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</si>
  <si>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</si>
  <si>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</si>
  <si>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</si>
  <si>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</si>
  <si>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</si>
  <si>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</si>
  <si>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</si>
  <si>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</si>
  <si>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</si>
  <si>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</si>
  <si>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</si>
  <si>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</si>
  <si>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</si>
  <si>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</si>
  <si>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</si>
  <si>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</si>
  <si>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>H-Share Companies</t>
  </si>
  <si>
    <t>Red Chip Companies</t>
  </si>
  <si>
    <t>Figures are provisional</t>
  </si>
  <si>
    <t>Page</t>
  </si>
  <si>
    <t xml:space="preserve">H-share companies are enterprises that are incorporated in the Mainland which are either controlled by Mainland Government entities or individuals.
</t>
  </si>
  <si>
    <t xml:space="preserve">Non-H Share Mainland Private Enterprises are companies that are incorporated outside of the Mainland and are controlled by Mainland individuals. 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</si>
  <si>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</si>
  <si>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</si>
  <si>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</si>
  <si>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</si>
  <si>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</si>
  <si>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</si>
  <si>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</si>
  <si>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>bil</t>
  </si>
  <si>
    <t>NA</t>
  </si>
  <si>
    <t xml:space="preserve">    - Debt securities</t>
  </si>
  <si>
    <t xml:space="preserve"> Percentage changes are calculated based on rounded figures</t>
  </si>
  <si>
    <t>Average daily equity turnover  (HK$mil)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</si>
  <si>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</si>
  <si>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>H-shares Index Futures</t>
  </si>
  <si>
    <t>*</t>
  </si>
  <si>
    <t>(US$ million)</t>
  </si>
  <si>
    <t xml:space="preserve">Tokyo </t>
  </si>
  <si>
    <t>Shenzhen</t>
  </si>
  <si>
    <t xml:space="preserve">(US$ million) </t>
  </si>
  <si>
    <t>Deutsche Börse</t>
  </si>
  <si>
    <t>Shanghai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</si>
  <si>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</si>
  <si>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</si>
  <si>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</si>
  <si>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</si>
  <si>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</si>
  <si>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</si>
  <si>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</si>
  <si>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</si>
  <si>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</si>
  <si>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</si>
  <si>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</si>
  <si>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Mainland Enterprises refer to the following: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</si>
  <si>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</si>
  <si>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</si>
  <si>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Due to different reporting rules &amp; calculation methods, turnover figures are not entirely comparable</t>
  </si>
  <si>
    <t>Hong Kong</t>
  </si>
  <si>
    <t>Number of listed companies *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</si>
  <si>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</si>
  <si>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Market value excludes investment funds</t>
  </si>
  <si>
    <t>Number of delistings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</si>
  <si>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</si>
  <si>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</si>
  <si>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</si>
  <si>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</si>
  <si>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</si>
  <si>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</si>
  <si>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</si>
  <si>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</si>
  <si>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</si>
  <si>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</si>
  <si>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</si>
  <si>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GEM</t>
  </si>
  <si>
    <t>(HK$)</t>
  </si>
  <si>
    <t>Korea Exchange</t>
  </si>
  <si>
    <t xml:space="preserve">As at </t>
  </si>
  <si>
    <t>Percentage changes are calculated based on rounded figures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</si>
  <si>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</si>
  <si>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>Main Board</t>
  </si>
  <si>
    <t xml:space="preserve"> </t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</si>
  <si>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</si>
  <si>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>(million)</t>
  </si>
  <si>
    <t>Korea</t>
  </si>
  <si>
    <t>It should be noted that contracts vary in size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</si>
  <si>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</si>
  <si>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</si>
  <si>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The notional value of derivatives is the number of contracts traded multiplied by the contracts’ underlying value. The contracts’ underlying value is calculated by multiplying </t>
  </si>
  <si>
    <r>
      <t xml:space="preserve">Hang Seng China-Affiliated Corporations Index (Red Chips)  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</si>
  <si>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</si>
  <si>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>London</t>
  </si>
  <si>
    <t xml:space="preserve">BME Spanish Exchanges </t>
  </si>
  <si>
    <t>Singapore Exchange</t>
  </si>
  <si>
    <t xml:space="preserve">Chicago Board Options Exchange </t>
  </si>
  <si>
    <t>Eurex</t>
  </si>
  <si>
    <t>Osaka SE</t>
  </si>
  <si>
    <t>National Stock Exchange of India</t>
  </si>
  <si>
    <t>As at</t>
  </si>
  <si>
    <t>**</t>
  </si>
  <si>
    <t>HKEx</t>
  </si>
  <si>
    <t>Australia</t>
  </si>
  <si>
    <t>OMX Nordic Exchange</t>
  </si>
  <si>
    <t xml:space="preserve">Korea </t>
  </si>
  <si>
    <t>Number of newly listed companies for the year</t>
  </si>
  <si>
    <r>
      <t>#</t>
    </r>
    <r>
      <rPr>
        <b/>
        <sz val="10"/>
        <rFont val="Times New Roman"/>
        <family val="1"/>
      </rPr>
      <t xml:space="preserve"> </t>
    </r>
  </si>
  <si>
    <t>As of</t>
  </si>
  <si>
    <t>Number of newly listed companies for the year *</t>
  </si>
  <si>
    <t>MAIN BOARD and GEM</t>
  </si>
  <si>
    <t>-</t>
  </si>
  <si>
    <t>Non-H Share Mainland Private Enterprises</t>
  </si>
  <si>
    <t>*  Provisional figures</t>
  </si>
  <si>
    <r>
      <t xml:space="preserve">Mini H-shares Index Futures </t>
    </r>
    <r>
      <rPr>
        <vertAlign val="superscript"/>
        <sz val="13"/>
        <rFont val="Times New Roman"/>
        <family val="1"/>
      </rPr>
      <t>1</t>
    </r>
  </si>
  <si>
    <r>
      <t xml:space="preserve">Hang Seng China H-Financials Index Futures </t>
    </r>
    <r>
      <rPr>
        <vertAlign val="superscript"/>
        <sz val="13"/>
        <rFont val="Times New Roman"/>
        <family val="1"/>
      </rPr>
      <t>2</t>
    </r>
  </si>
  <si>
    <t>Mini H-shares Index Futures started trading on 31 March 2008</t>
  </si>
  <si>
    <t>Gold Futures started trading on 20 October 2008</t>
  </si>
  <si>
    <t>Tel Aviv SE</t>
  </si>
  <si>
    <t>(28 Oct 2008)</t>
  </si>
  <si>
    <t xml:space="preserve">    - Equities</t>
  </si>
  <si>
    <t xml:space="preserve">    - Warrants</t>
  </si>
  <si>
    <t>Market capitalisation  (HK$bil)</t>
  </si>
  <si>
    <r>
      <t xml:space="preserve">Source: World Federation of Exchanges (WFE) Monthly Statistics </t>
    </r>
    <r>
      <rPr>
        <sz val="10"/>
        <rFont val="Times New Roman"/>
        <family val="1"/>
      </rPr>
      <t>(not including exchanges for which statistics are not available)</t>
    </r>
  </si>
  <si>
    <t>1</t>
  </si>
  <si>
    <t>(29 Oct 2008)</t>
  </si>
  <si>
    <t>Source: World Federation of Exchanges (WFE) Monthly Statistics (not including exchanges for which statistics are not available)</t>
  </si>
  <si>
    <t>Includes capital raised by issuers cross-listed on other exchanges, ie double-counting involved</t>
  </si>
  <si>
    <t xml:space="preserve">Open Interest </t>
  </si>
  <si>
    <t>BME Spanish Exchanges</t>
  </si>
  <si>
    <t>#</t>
  </si>
  <si>
    <t>2 - 9</t>
  </si>
  <si>
    <t xml:space="preserve">  </t>
  </si>
  <si>
    <t>Excludes listed securities other than equities such as REITs and government bonds</t>
  </si>
  <si>
    <t xml:space="preserve">  pilot programmes are also excluded</t>
  </si>
  <si>
    <t>Source : World Federation of Exchanges (WFE) Monthly Statistics (not including exchanges for which statistics are not available)</t>
  </si>
  <si>
    <t xml:space="preserve">    - Callable Bull / Bear Contracts </t>
  </si>
  <si>
    <t xml:space="preserve">    - Unit trusts and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</si>
  <si>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</t>
    </r>
    <r>
      <rPr>
        <vertAlign val="superscript"/>
        <sz val="12"/>
        <rFont val="Times New Roman"/>
        <family val="1"/>
      </rPr>
      <t xml:space="preserve"> +</t>
    </r>
  </si>
  <si>
    <t>Excludes two iShares of ETF under pilot programmes</t>
  </si>
  <si>
    <t>Year ended</t>
  </si>
  <si>
    <t xml:space="preserve">      - Callable Bull / Bear Contracts</t>
  </si>
  <si>
    <t xml:space="preserve">      - Unit trusts and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</si>
  <si>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</t>
    </r>
  </si>
  <si>
    <t>BM&amp;F BOVESPA (Brazil)</t>
  </si>
  <si>
    <t>The share of Mainland enterprises of the equity market total is presented as a percentage in brackets</t>
  </si>
  <si>
    <t xml:space="preserve">Contracts </t>
  </si>
  <si>
    <t>Philadelphia SE (US)</t>
  </si>
  <si>
    <t>Figures include turnover in stock options, single stock futures, stock index options and futures and bond options and futures</t>
  </si>
  <si>
    <t xml:space="preserve">International Securities Exchange </t>
  </si>
  <si>
    <t xml:space="preserve">Readers should exercise caution when comparing performance </t>
  </si>
  <si>
    <t>the market price of the underlying asset for each contract times the contract’s multiplier. It is an approximate measure of the underlying value of the number of contracts traded</t>
  </si>
  <si>
    <t>Figures may include turnover in stock options, single stock futures, stock index options and futures and bond options and futures</t>
  </si>
  <si>
    <t xml:space="preserve">Figures include the turnover of structured products such as derivative warrants, equity warrants, callable bull/bear contracts and equity linked instruments </t>
  </si>
  <si>
    <t>Numbers may not add up to the totals owing to rounding</t>
  </si>
  <si>
    <t xml:space="preserve">•
•
•
</t>
  </si>
  <si>
    <t xml:space="preserve">                                          •
                                          •
                                          •
</t>
  </si>
  <si>
    <t>(HK$ billion)</t>
  </si>
  <si>
    <t>Up to 31/12/2008</t>
  </si>
  <si>
    <t>* Transaction in foreign currency are excluded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</si>
  <si>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(ETFs) </t>
    </r>
  </si>
  <si>
    <t>2008 year end</t>
  </si>
  <si>
    <t>2008</t>
  </si>
  <si>
    <t>Records Set in 2009</t>
  </si>
  <si>
    <t>(Year 2008)</t>
  </si>
  <si>
    <t>Pre-2009 Record</t>
  </si>
  <si>
    <t>RECORDS SET IN 2009</t>
  </si>
  <si>
    <t>SECURITIES MARKET</t>
  </si>
  <si>
    <t xml:space="preserve">Includes 4 companies which moved their listings from GEM to the Main Board </t>
  </si>
  <si>
    <t>Includes 18 companies which moved their listings from GEM to the Main Board</t>
  </si>
  <si>
    <t>NYSE Euronext (US)</t>
  </si>
  <si>
    <t>NASDAQ OMX</t>
  </si>
  <si>
    <t>Tokyo</t>
  </si>
  <si>
    <t>Taiwan</t>
  </si>
  <si>
    <t>CME Group</t>
  </si>
  <si>
    <t>National Stock Exchange India</t>
  </si>
  <si>
    <t>TAIFEX</t>
  </si>
  <si>
    <r>
      <t>#</t>
    </r>
    <r>
      <rPr>
        <sz val="10"/>
        <rFont val="Times New Roman"/>
        <family val="1"/>
      </rPr>
      <t xml:space="preserve">  Includes seven H-share companies, one red chip and 20 non-H share Mainland private enterprises</t>
    </r>
  </si>
  <si>
    <t xml:space="preserve">     - number of newly listed CBBCs</t>
  </si>
  <si>
    <t>Up to 15 December 2009</t>
  </si>
  <si>
    <t>15 December 2009</t>
  </si>
  <si>
    <t>(Year 2007)</t>
  </si>
  <si>
    <t>mil</t>
  </si>
  <si>
    <t>IPO Equity Funds Raised (Jan - Nov 2009)</t>
  </si>
  <si>
    <t>Bursa Malaysia</t>
  </si>
  <si>
    <t>Warsaw SE</t>
  </si>
  <si>
    <t>Total Equity Funds Raised (Jan - Nov 2009)</t>
  </si>
  <si>
    <t>Market Value of Shares of Domestic-listed Companies (Main and Parallel Markets) (As at the end of November 2009)</t>
  </si>
  <si>
    <t>Up to 15/12/2009</t>
  </si>
  <si>
    <t>Total Turnover of Securitised Derivatives, including Warrants and CBBCs (Jan - Nov 2009)</t>
  </si>
  <si>
    <t>Turnover in the Derivatives Markets (Jan - Nov 2009)</t>
  </si>
  <si>
    <t>Notional Turnover in the Derivatives Markets (Jan - Nov 2009)</t>
  </si>
  <si>
    <t xml:space="preserve">Funds raised in 2009 are provisional figures </t>
  </si>
  <si>
    <t>(29 Jul 2009)</t>
  </si>
  <si>
    <t>(26 Jun 2009)</t>
  </si>
  <si>
    <t>(15 Dec 2009)</t>
  </si>
  <si>
    <t>(25 Sep 2007)</t>
  </si>
  <si>
    <r>
      <t xml:space="preserve">FTSE/Xinhua China 25 Index Futures </t>
    </r>
    <r>
      <rPr>
        <vertAlign val="superscript"/>
        <sz val="13"/>
        <rFont val="Times New Roman"/>
        <family val="1"/>
      </rPr>
      <t>3</t>
    </r>
  </si>
  <si>
    <r>
      <t xml:space="preserve">Gold Futures </t>
    </r>
    <r>
      <rPr>
        <vertAlign val="superscript"/>
        <sz val="13"/>
        <rFont val="Times New Roman"/>
        <family val="1"/>
      </rPr>
      <t>4</t>
    </r>
  </si>
  <si>
    <r>
      <t xml:space="preserve">FTSE/Xinhua China 25 Index Options </t>
    </r>
    <r>
      <rPr>
        <vertAlign val="superscript"/>
        <sz val="13"/>
        <rFont val="Times New Roman"/>
        <family val="1"/>
      </rPr>
      <t>5</t>
    </r>
  </si>
  <si>
    <t>Market Statistics 2009</t>
  </si>
  <si>
    <t xml:space="preserve">Total number of newly listed structured products </t>
  </si>
  <si>
    <t>NYSE Euronext (Europe)</t>
  </si>
  <si>
    <t>Nasdaq OMX</t>
  </si>
  <si>
    <t>TSX Group : also includes TSX Venture market cap</t>
  </si>
  <si>
    <t xml:space="preserve">TSX Group </t>
  </si>
  <si>
    <t>SIX Swiss Exchange</t>
  </si>
  <si>
    <t>NYSE.Liffe Europe</t>
  </si>
  <si>
    <t>10 - 11</t>
  </si>
  <si>
    <t>12 - 14</t>
  </si>
  <si>
    <t xml:space="preserve">Red chip companies are enterprises that are incorporated outside of the Mainland and are controlled by Mainland Government entities.
</t>
  </si>
  <si>
    <t>^  Includes five H-share companies, two red chips and 36 non-H share Mainland private enterprises</t>
  </si>
  <si>
    <t>China Minsheng Banking Corp., Ltd. - H Shares (1988)</t>
  </si>
  <si>
    <t>Sands China Ltd. (1928)</t>
  </si>
  <si>
    <t>Metallurgical Corporation of China Ltd. - H Shares (1618)</t>
  </si>
  <si>
    <t>China Longyuan Power Group Corporation Ltd. - H Shares (916)</t>
  </si>
  <si>
    <t>Wynn Macau, Ltd. (1128)</t>
  </si>
  <si>
    <t>Glorious Property Holdings Ltd. (845)</t>
  </si>
  <si>
    <t>Sinopharm Group Co. Ltd. - H Shares (1099)</t>
  </si>
  <si>
    <t>China Zhongwang Holdings Ltd. (1333)</t>
  </si>
  <si>
    <t>Longfor Properties Co. Ltd. (960)</t>
  </si>
  <si>
    <t>Hang Seng China H-Financials Index Futures suspended trading with effect from 24 December 2008</t>
  </si>
  <si>
    <t>FTSE/Xinhua China 25 Index Futures suspended trading with effect from 31 December 2008</t>
  </si>
  <si>
    <t>FTSE/Xinhua China 25 Index Options suspended with effect from 24 December 2008</t>
  </si>
  <si>
    <t>IPO Equity Funds Raised</t>
  </si>
  <si>
    <t>Total Equity Funds Raised</t>
  </si>
  <si>
    <t>Trading turnover of Callable Bull/Bear Contracts (CBBCs)</t>
  </si>
  <si>
    <t>Trading turnover of Exchange Traded Funds*</t>
  </si>
  <si>
    <t>Total number of deals</t>
  </si>
  <si>
    <t>Total equity funds raised</t>
  </si>
  <si>
    <t xml:space="preserve">  (Derivative Warrants and CBBCs)</t>
  </si>
  <si>
    <t>H-shares Index Options</t>
  </si>
  <si>
    <t xml:space="preserve">Mini-Hang Seng Index Futures </t>
  </si>
  <si>
    <t>Mini-Hang Seng Index Options</t>
  </si>
  <si>
    <t>^ Provisional figure up to 18 December 2009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</si>
  <si>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  <r>
      <rPr>
        <sz val="10"/>
        <rFont val="Times New Roman"/>
        <family val="1"/>
      </rPr>
      <t xml:space="preserve"> </t>
    </r>
  </si>
  <si>
    <t>1 January to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</si>
  <si>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</si>
  <si>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t>Number of listed companies</t>
  </si>
  <si>
    <t xml:space="preserve">       (Among which four non-H share Mainland private enterprises moved their listings from GEM to the Main Board)</t>
  </si>
  <si>
    <t xml:space="preserve">Stock transactions in foreign currencies are excluded from the total turnover in value </t>
  </si>
  <si>
    <t>BBMG Corporation - H Shares (2009)</t>
  </si>
  <si>
    <t>$595.5</t>
  </si>
  <si>
    <t>Post IPO</t>
  </si>
  <si>
    <t>China Pacific Insurance (Group) Co. Ltd. - H shares (2601) will be listed on 23 December 2009, raising HK$24.17 billion.</t>
  </si>
  <si>
    <t>Ten Largest IPO Funds Raised by Newly Hong Kong Listed Companies in 2009 (As of 15 December 2009)</t>
  </si>
  <si>
    <t xml:space="preserve"> The company will become this year's second largest IPO in Hong Kong in terms of funds raised upon its successful listing.</t>
  </si>
  <si>
    <t>Single largest funds raised by a rights issue</t>
  </si>
</sst>
</file>

<file path=xl/styles.xml><?xml version="1.0" encoding="utf-8"?>
<styleSheet xmlns="http://schemas.openxmlformats.org/spreadsheetml/2006/main">
  <numFmts count="5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_ "/>
    <numFmt numFmtId="175" formatCode="0.00_ "/>
    <numFmt numFmtId="176" formatCode="#,##0.0"/>
    <numFmt numFmtId="177" formatCode="_-* #,##0_-;\-* #,##0_-;_-* &quot;-&quot;??_-;_-@_-"/>
    <numFmt numFmtId="178" formatCode="_(* #,##0.0_);_(* \(#,##0.0\);_(* &quot;-&quot;??_);_(@_)"/>
    <numFmt numFmtId="179" formatCode="#,##0.0_);\(#,##0.0\)"/>
    <numFmt numFmtId="180" formatCode="mmmm\ yyyy"/>
    <numFmt numFmtId="181" formatCode="0.0"/>
    <numFmt numFmtId="182" formatCode="0_)"/>
    <numFmt numFmtId="183" formatCode="0.0_)"/>
    <numFmt numFmtId="184" formatCode="_-* #,##0.0_-;\-* #,##0.0_-;_-* &quot;-&quot;??_-;_-@_-"/>
    <numFmt numFmtId="185" formatCode="General_)"/>
    <numFmt numFmtId="186" formatCode="_(* #,##0_);_(* \(#,##0\);_(* &quot;-&quot;??_);_(@_)"/>
    <numFmt numFmtId="187" formatCode="0.0_ "/>
    <numFmt numFmtId="188" formatCode="\(#,##0\ %\)"/>
    <numFmt numFmtId="189" formatCode="[$$-409]#,##0.0"/>
    <numFmt numFmtId="190" formatCode="_-* #,##0.0000000_-;\-* #,##0.0000000_-;_-* &quot;-&quot;??_-;_-@_-"/>
    <numFmt numFmtId="191" formatCode="#,##0.00[$€];[Red]\-#,##0.00[$€]"/>
    <numFmt numFmtId="192" formatCode="d/m/yyyy;@"/>
    <numFmt numFmtId="193" formatCode="#,##0.00;[Red]#,##0.00"/>
    <numFmt numFmtId="194" formatCode="#,##0;[Red]#,##0"/>
    <numFmt numFmtId="195" formatCode="[$-C04]dddd\,\ d\ mmmm\,\ yyyy"/>
    <numFmt numFmtId="196" formatCode="0;[Red]0"/>
    <numFmt numFmtId="197" formatCode="#,##0.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[$-409]dddd\,\ mmmm\ dd\,\ yyyy"/>
    <numFmt numFmtId="202" formatCode="[$-C04]d\ mmmm\,\ yy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;[Red]#,##0.0"/>
    <numFmt numFmtId="208" formatCode="0.000"/>
  </numFmts>
  <fonts count="6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0"/>
      <name val="MS Sans Serif"/>
      <family val="0"/>
    </font>
    <font>
      <b/>
      <sz val="12"/>
      <name val="Wingdings"/>
      <family val="0"/>
    </font>
    <font>
      <sz val="8"/>
      <name val="新細明體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vertAlign val="superscript"/>
      <sz val="12"/>
      <name val="Wingdings 2"/>
      <family val="1"/>
    </font>
    <font>
      <b/>
      <vertAlign val="superscript"/>
      <sz val="16"/>
      <name val="Symbol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10"/>
      <name val="Times New Roman"/>
      <family val="1"/>
    </font>
    <font>
      <b/>
      <sz val="6"/>
      <name val="Times New Roman"/>
      <family val="1"/>
    </font>
    <font>
      <sz val="16"/>
      <color indexed="12"/>
      <name val="Times New Roman"/>
      <family val="1"/>
    </font>
    <font>
      <i/>
      <sz val="10"/>
      <name val="Times New Roman"/>
      <family val="1"/>
    </font>
    <font>
      <b/>
      <sz val="22"/>
      <name val="Times New Roman"/>
      <family val="1"/>
    </font>
    <font>
      <sz val="1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85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9" fontId="0" fillId="0" borderId="0" applyFont="0" applyFill="0" applyBorder="0" applyAlignment="0" applyProtection="0"/>
    <xf numFmtId="185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4" fillId="0" borderId="0" xfId="25" applyFont="1" applyBorder="1">
      <alignment/>
      <protection/>
    </xf>
    <xf numFmtId="0" fontId="17" fillId="0" borderId="0" xfId="25" applyFont="1" applyBorder="1">
      <alignment/>
      <protection/>
    </xf>
    <xf numFmtId="0" fontId="18" fillId="0" borderId="0" xfId="25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9" fillId="0" borderId="0" xfId="25" applyFont="1" applyBorder="1" applyAlignment="1">
      <alignment horizontal="left"/>
      <protection/>
    </xf>
    <xf numFmtId="0" fontId="20" fillId="0" borderId="0" xfId="25" applyFont="1" applyBorder="1">
      <alignment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2" fillId="0" borderId="0" xfId="25" applyFont="1" applyBorder="1" applyAlignment="1">
      <alignment horizontal="right"/>
      <protection/>
    </xf>
    <xf numFmtId="0" fontId="17" fillId="0" borderId="0" xfId="25" applyFont="1" applyBorder="1" applyAlignment="1">
      <alignment/>
      <protection/>
    </xf>
    <xf numFmtId="0" fontId="18" fillId="0" borderId="0" xfId="25" applyFont="1" applyBorder="1" applyAlignment="1">
      <alignment/>
      <protection/>
    </xf>
    <xf numFmtId="0" fontId="18" fillId="0" borderId="0" xfId="25" applyFont="1" applyBorder="1" applyAlignment="1">
      <alignment horizontal="center"/>
      <protection/>
    </xf>
    <xf numFmtId="14" fontId="23" fillId="0" borderId="0" xfId="25" applyNumberFormat="1" applyFont="1" applyBorder="1" applyAlignment="1">
      <alignment horizontal="right"/>
      <protection/>
    </xf>
    <xf numFmtId="14" fontId="18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2" fillId="0" borderId="0" xfId="25" applyNumberFormat="1" applyFont="1" applyBorder="1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3" fontId="22" fillId="0" borderId="0" xfId="25" applyNumberFormat="1" applyFont="1" applyBorder="1">
      <alignment/>
      <protection/>
    </xf>
    <xf numFmtId="0" fontId="22" fillId="0" borderId="0" xfId="25" applyFont="1" applyBorder="1" applyAlignment="1">
      <alignment horizontal="center"/>
      <protection/>
    </xf>
    <xf numFmtId="0" fontId="25" fillId="0" borderId="0" xfId="25" applyFont="1" applyBorder="1">
      <alignment/>
      <protection/>
    </xf>
    <xf numFmtId="3" fontId="25" fillId="0" borderId="0" xfId="25" applyNumberFormat="1" applyFont="1" applyBorder="1">
      <alignment/>
      <protection/>
    </xf>
    <xf numFmtId="9" fontId="22" fillId="0" borderId="0" xfId="25" applyNumberFormat="1" applyFont="1" applyBorder="1" applyAlignment="1" quotePrefix="1">
      <alignment horizontal="right"/>
      <protection/>
    </xf>
    <xf numFmtId="3" fontId="22" fillId="0" borderId="0" xfId="25" applyNumberFormat="1" applyFont="1" applyBorder="1" applyAlignment="1">
      <alignment/>
      <protection/>
    </xf>
    <xf numFmtId="174" fontId="22" fillId="0" borderId="0" xfId="25" applyNumberFormat="1" applyFont="1" applyBorder="1">
      <alignment/>
      <protection/>
    </xf>
    <xf numFmtId="3" fontId="25" fillId="0" borderId="0" xfId="25" applyNumberFormat="1" applyFont="1" applyBorder="1" applyAlignment="1">
      <alignment horizontal="right"/>
      <protection/>
    </xf>
    <xf numFmtId="3" fontId="22" fillId="0" borderId="0" xfId="25" applyNumberFormat="1" applyFont="1" applyBorder="1" applyAlignment="1">
      <alignment horizontal="right"/>
      <protection/>
    </xf>
    <xf numFmtId="0" fontId="25" fillId="0" borderId="0" xfId="25" applyFont="1" applyBorder="1" applyAlignment="1">
      <alignment horizontal="right"/>
      <protection/>
    </xf>
    <xf numFmtId="0" fontId="22" fillId="0" borderId="0" xfId="25" applyFont="1" applyBorder="1" applyAlignment="1">
      <alignment/>
      <protection/>
    </xf>
    <xf numFmtId="3" fontId="3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1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0" xfId="30" applyFont="1" applyBorder="1" applyAlignment="1">
      <alignment horizontal="centerContinuous"/>
      <protection/>
    </xf>
    <xf numFmtId="0" fontId="8" fillId="0" borderId="0" xfId="30" applyFont="1">
      <alignment/>
      <protection/>
    </xf>
    <xf numFmtId="1" fontId="8" fillId="0" borderId="0" xfId="30" applyNumberFormat="1" applyFont="1">
      <alignment/>
      <protection/>
    </xf>
    <xf numFmtId="0" fontId="26" fillId="0" borderId="0" xfId="30">
      <alignment/>
      <protection/>
    </xf>
    <xf numFmtId="1" fontId="26" fillId="0" borderId="0" xfId="30" applyNumberFormat="1">
      <alignment/>
      <protection/>
    </xf>
    <xf numFmtId="179" fontId="8" fillId="0" borderId="0" xfId="30" applyNumberFormat="1" applyFont="1" applyProtection="1">
      <alignment/>
      <protection/>
    </xf>
    <xf numFmtId="0" fontId="3" fillId="0" borderId="0" xfId="30" applyFont="1" applyBorder="1">
      <alignment/>
      <protection/>
    </xf>
    <xf numFmtId="0" fontId="38" fillId="0" borderId="0" xfId="30" applyFont="1" applyBorder="1">
      <alignment/>
      <protection/>
    </xf>
    <xf numFmtId="0" fontId="38" fillId="0" borderId="0" xfId="30" applyFont="1" applyBorder="1" applyAlignment="1" applyProtection="1">
      <alignment horizontal="right"/>
      <protection/>
    </xf>
    <xf numFmtId="0" fontId="38" fillId="0" borderId="0" xfId="30" applyFont="1" applyBorder="1" applyAlignment="1" applyProtection="1">
      <alignment horizontal="centerContinuous"/>
      <protection/>
    </xf>
    <xf numFmtId="0" fontId="8" fillId="0" borderId="2" xfId="30" applyFont="1" applyFill="1" applyBorder="1">
      <alignment/>
      <protection/>
    </xf>
    <xf numFmtId="181" fontId="3" fillId="0" borderId="0" xfId="30" applyNumberFormat="1" applyFont="1" applyFill="1" applyBorder="1" applyProtection="1">
      <alignment/>
      <protection/>
    </xf>
    <xf numFmtId="0" fontId="3" fillId="0" borderId="2" xfId="30" applyFont="1" applyFill="1" applyBorder="1">
      <alignment/>
      <protection/>
    </xf>
    <xf numFmtId="0" fontId="26" fillId="0" borderId="0" xfId="30" applyFill="1">
      <alignment/>
      <protection/>
    </xf>
    <xf numFmtId="0" fontId="8" fillId="0" borderId="0" xfId="30" applyFont="1" applyFill="1" applyBorder="1">
      <alignment/>
      <protection/>
    </xf>
    <xf numFmtId="0" fontId="3" fillId="0" borderId="0" xfId="30" applyFont="1" applyFill="1" applyBorder="1">
      <alignment/>
      <protection/>
    </xf>
    <xf numFmtId="0" fontId="8" fillId="0" borderId="1" xfId="30" applyFont="1" applyFill="1" applyBorder="1">
      <alignment/>
      <protection/>
    </xf>
    <xf numFmtId="0" fontId="26" fillId="0" borderId="0" xfId="30" applyBorder="1">
      <alignment/>
      <protection/>
    </xf>
    <xf numFmtId="0" fontId="8" fillId="0" borderId="0" xfId="30" applyFont="1" applyFill="1" applyAlignment="1" applyProtection="1">
      <alignment vertical="top"/>
      <protection locked="0"/>
    </xf>
    <xf numFmtId="37" fontId="8" fillId="0" borderId="0" xfId="30" applyNumberFormat="1" applyFont="1" applyFill="1">
      <alignment/>
      <protection/>
    </xf>
    <xf numFmtId="0" fontId="3" fillId="2" borderId="0" xfId="30" applyFont="1" applyFill="1" applyBorder="1">
      <alignment/>
      <protection/>
    </xf>
    <xf numFmtId="179" fontId="8" fillId="0" borderId="0" xfId="30" applyNumberFormat="1" applyFont="1" applyBorder="1" applyProtection="1">
      <alignment/>
      <protection/>
    </xf>
    <xf numFmtId="0" fontId="26" fillId="2" borderId="0" xfId="30" applyFill="1" applyBorder="1">
      <alignment/>
      <protection/>
    </xf>
    <xf numFmtId="1" fontId="26" fillId="0" borderId="0" xfId="30" applyNumberFormat="1" applyBorder="1">
      <alignment/>
      <protection/>
    </xf>
    <xf numFmtId="0" fontId="26" fillId="0" borderId="0" xfId="30" applyFill="1" applyBorder="1">
      <alignment/>
      <protection/>
    </xf>
    <xf numFmtId="182" fontId="26" fillId="0" borderId="0" xfId="30" applyNumberFormat="1" applyProtection="1">
      <alignment/>
      <protection/>
    </xf>
    <xf numFmtId="179" fontId="26" fillId="0" borderId="0" xfId="30" applyNumberFormat="1" applyProtection="1">
      <alignment/>
      <protection/>
    </xf>
    <xf numFmtId="178" fontId="8" fillId="0" borderId="0" xfId="19" applyNumberFormat="1" applyFont="1" applyFill="1" applyAlignment="1" applyProtection="1">
      <alignment horizontal="right"/>
      <protection/>
    </xf>
    <xf numFmtId="183" fontId="26" fillId="0" borderId="0" xfId="30" applyNumberFormat="1" applyProtection="1">
      <alignment/>
      <protection/>
    </xf>
    <xf numFmtId="178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3" fillId="0" borderId="0" xfId="36" applyFont="1">
      <alignment/>
      <protection/>
    </xf>
    <xf numFmtId="0" fontId="0" fillId="0" borderId="0" xfId="36">
      <alignment/>
      <protection/>
    </xf>
    <xf numFmtId="0" fontId="5" fillId="0" borderId="0" xfId="36" applyFont="1">
      <alignment/>
      <protection/>
    </xf>
    <xf numFmtId="0" fontId="32" fillId="0" borderId="0" xfId="36" applyFont="1">
      <alignment/>
      <protection/>
    </xf>
    <xf numFmtId="0" fontId="22" fillId="0" borderId="0" xfId="36" applyFont="1" applyBorder="1">
      <alignment/>
      <protection/>
    </xf>
    <xf numFmtId="0" fontId="25" fillId="0" borderId="0" xfId="36" applyFont="1" applyBorder="1" applyAlignment="1">
      <alignment horizontal="right"/>
      <protection/>
    </xf>
    <xf numFmtId="0" fontId="32" fillId="0" borderId="1" xfId="36" applyFont="1" applyBorder="1">
      <alignment/>
      <protection/>
    </xf>
    <xf numFmtId="0" fontId="25" fillId="0" borderId="0" xfId="36" applyFont="1" applyBorder="1">
      <alignment/>
      <protection/>
    </xf>
    <xf numFmtId="185" fontId="25" fillId="0" borderId="0" xfId="28" applyFont="1" applyBorder="1">
      <alignment/>
      <protection/>
    </xf>
    <xf numFmtId="185" fontId="41" fillId="0" borderId="0" xfId="28" applyFont="1" applyBorder="1">
      <alignment/>
      <protection/>
    </xf>
    <xf numFmtId="3" fontId="25" fillId="0" borderId="0" xfId="28" applyNumberFormat="1" applyFont="1" applyBorder="1">
      <alignment/>
      <protection/>
    </xf>
    <xf numFmtId="185" fontId="22" fillId="0" borderId="0" xfId="28" applyFont="1">
      <alignment/>
      <protection/>
    </xf>
    <xf numFmtId="185" fontId="32" fillId="0" borderId="0" xfId="28" applyFont="1">
      <alignment/>
      <protection/>
    </xf>
    <xf numFmtId="185" fontId="25" fillId="0" borderId="0" xfId="28" applyFont="1">
      <alignment/>
      <protection/>
    </xf>
    <xf numFmtId="185" fontId="41" fillId="0" borderId="0" xfId="28" applyFont="1">
      <alignment/>
      <protection/>
    </xf>
    <xf numFmtId="3" fontId="25" fillId="0" borderId="0" xfId="28" applyNumberFormat="1" applyFont="1">
      <alignment/>
      <protection/>
    </xf>
    <xf numFmtId="3" fontId="5" fillId="0" borderId="0" xfId="36" applyNumberFormat="1" applyFont="1" applyBorder="1">
      <alignment/>
      <protection/>
    </xf>
    <xf numFmtId="3" fontId="25" fillId="0" borderId="0" xfId="28" applyNumberFormat="1" applyFont="1" applyAlignment="1" quotePrefix="1">
      <alignment horizontal="right"/>
      <protection/>
    </xf>
    <xf numFmtId="37" fontId="5" fillId="0" borderId="0" xfId="36" applyNumberFormat="1" applyFont="1" applyBorder="1" applyAlignment="1">
      <alignment horizontal="right"/>
      <protection/>
    </xf>
    <xf numFmtId="0" fontId="0" fillId="0" borderId="0" xfId="36" applyBorder="1">
      <alignment/>
      <protection/>
    </xf>
    <xf numFmtId="185" fontId="25" fillId="0" borderId="1" xfId="28" applyFont="1" applyBorder="1">
      <alignment/>
      <protection/>
    </xf>
    <xf numFmtId="0" fontId="18" fillId="0" borderId="0" xfId="29" applyFont="1">
      <alignment/>
      <protection/>
    </xf>
    <xf numFmtId="0" fontId="29" fillId="0" borderId="0" xfId="29" applyFont="1">
      <alignment/>
      <protection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vertical="justify" wrapText="1"/>
    </xf>
    <xf numFmtId="0" fontId="19" fillId="0" borderId="0" xfId="36" applyFont="1">
      <alignment/>
      <protection/>
    </xf>
    <xf numFmtId="0" fontId="18" fillId="0" borderId="0" xfId="25" applyFont="1" applyBorder="1" quotePrefix="1">
      <alignment/>
      <protection/>
    </xf>
    <xf numFmtId="0" fontId="20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0" fontId="22" fillId="0" borderId="0" xfId="29" applyFont="1">
      <alignment/>
      <protection/>
    </xf>
    <xf numFmtId="0" fontId="22" fillId="0" borderId="0" xfId="29" applyFont="1" applyBorder="1">
      <alignment/>
      <protection/>
    </xf>
    <xf numFmtId="0" fontId="25" fillId="0" borderId="0" xfId="29" applyFont="1" applyBorder="1">
      <alignment/>
      <protection/>
    </xf>
    <xf numFmtId="0" fontId="22" fillId="0" borderId="0" xfId="29" applyFont="1" applyBorder="1" applyAlignment="1">
      <alignment horizontal="center"/>
      <protection/>
    </xf>
    <xf numFmtId="0" fontId="25" fillId="0" borderId="0" xfId="29" applyFont="1">
      <alignment/>
      <protection/>
    </xf>
    <xf numFmtId="186" fontId="22" fillId="0" borderId="0" xfId="18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right"/>
    </xf>
    <xf numFmtId="14" fontId="25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4" fontId="22" fillId="0" borderId="0" xfId="15" applyNumberFormat="1" applyFont="1" applyAlignment="1" quotePrefix="1">
      <alignment horizontal="right"/>
    </xf>
    <xf numFmtId="0" fontId="4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justify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14" fillId="0" borderId="0" xfId="29" applyFont="1">
      <alignment/>
      <protection/>
    </xf>
    <xf numFmtId="0" fontId="29" fillId="0" borderId="0" xfId="29" applyFont="1" applyBorder="1">
      <alignment/>
      <protection/>
    </xf>
    <xf numFmtId="0" fontId="14" fillId="0" borderId="0" xfId="35" applyFont="1" applyFill="1" applyAlignment="1" applyProtection="1">
      <alignment horizontal="centerContinuous"/>
      <protection/>
    </xf>
    <xf numFmtId="0" fontId="3" fillId="0" borderId="0" xfId="30" applyFont="1" applyFill="1" applyBorder="1" applyAlignment="1">
      <alignment horizontal="centerContinuous"/>
      <protection/>
    </xf>
    <xf numFmtId="0" fontId="8" fillId="0" borderId="0" xfId="30" applyFont="1" applyFill="1" applyAlignment="1">
      <alignment horizontal="centerContinuous"/>
      <protection/>
    </xf>
    <xf numFmtId="0" fontId="3" fillId="0" borderId="0" xfId="30" applyFont="1" applyFill="1" applyAlignment="1">
      <alignment horizontal="centerContinuous"/>
      <protection/>
    </xf>
    <xf numFmtId="0" fontId="3" fillId="0" borderId="0" xfId="30" applyFont="1" applyFill="1">
      <alignment/>
      <protection/>
    </xf>
    <xf numFmtId="0" fontId="38" fillId="0" borderId="0" xfId="30" applyFont="1" applyFill="1" applyAlignment="1">
      <alignment/>
      <protection/>
    </xf>
    <xf numFmtId="0" fontId="8" fillId="0" borderId="0" xfId="30" applyFont="1" applyFill="1">
      <alignment/>
      <protection/>
    </xf>
    <xf numFmtId="0" fontId="8" fillId="0" borderId="0" xfId="35" applyFont="1" applyFill="1" applyAlignment="1" applyProtection="1">
      <alignment horizontal="left"/>
      <protection/>
    </xf>
    <xf numFmtId="0" fontId="8" fillId="0" borderId="0" xfId="30" applyFont="1" applyFill="1" applyAlignment="1" applyProtection="1">
      <alignment horizontal="left"/>
      <protection/>
    </xf>
    <xf numFmtId="0" fontId="3" fillId="0" borderId="2" xfId="30" applyFont="1" applyFill="1" applyBorder="1" applyAlignment="1">
      <alignment horizontal="centerContinuous"/>
      <protection/>
    </xf>
    <xf numFmtId="176" fontId="3" fillId="0" borderId="0" xfId="30" applyNumberFormat="1" applyFont="1" applyFill="1" applyBorder="1" applyAlignment="1" applyProtection="1">
      <alignment horizontal="right"/>
      <protection/>
    </xf>
    <xf numFmtId="182" fontId="8" fillId="0" borderId="0" xfId="30" applyNumberFormat="1" applyFont="1" applyFill="1" applyBorder="1" applyProtection="1">
      <alignment/>
      <protection/>
    </xf>
    <xf numFmtId="183" fontId="8" fillId="0" borderId="0" xfId="30" applyNumberFormat="1" applyFont="1" applyFill="1" applyBorder="1" applyProtection="1">
      <alignment/>
      <protection/>
    </xf>
    <xf numFmtId="0" fontId="8" fillId="0" borderId="0" xfId="35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8" fillId="0" borderId="0" xfId="19" applyNumberFormat="1" applyFont="1" applyBorder="1" applyAlignment="1" applyProtection="1">
      <alignment horizontal="right"/>
      <protection/>
    </xf>
    <xf numFmtId="1" fontId="8" fillId="0" borderId="0" xfId="30" applyNumberFormat="1" applyFont="1" applyBorder="1" applyAlignment="1" applyProtection="1">
      <alignment horizontal="right"/>
      <protection/>
    </xf>
    <xf numFmtId="180" fontId="38" fillId="0" borderId="0" xfId="30" applyNumberFormat="1" applyFont="1" applyBorder="1" applyAlignment="1" applyProtection="1" quotePrefix="1">
      <alignment horizontal="right"/>
      <protection/>
    </xf>
    <xf numFmtId="0" fontId="8" fillId="0" borderId="0" xfId="35" applyFont="1" applyBorder="1" applyAlignment="1">
      <alignment horizontal="right"/>
      <protection/>
    </xf>
    <xf numFmtId="176" fontId="3" fillId="0" borderId="0" xfId="30" applyNumberFormat="1" applyFont="1" applyBorder="1" applyAlignment="1" applyProtection="1">
      <alignment horizontal="right"/>
      <protection/>
    </xf>
    <xf numFmtId="176" fontId="31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6" xfId="0" applyFont="1" applyBorder="1" applyAlignment="1">
      <alignment/>
    </xf>
    <xf numFmtId="176" fontId="25" fillId="0" borderId="6" xfId="0" applyNumberFormat="1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5" fillId="0" borderId="7" xfId="30" applyFont="1" applyFill="1" applyBorder="1">
      <alignment/>
      <protection/>
    </xf>
    <xf numFmtId="0" fontId="22" fillId="0" borderId="0" xfId="30" applyFont="1" applyFill="1" applyBorder="1">
      <alignment/>
      <protection/>
    </xf>
    <xf numFmtId="0" fontId="22" fillId="0" borderId="8" xfId="30" applyFont="1" applyFill="1" applyBorder="1">
      <alignment/>
      <protection/>
    </xf>
    <xf numFmtId="180" fontId="25" fillId="0" borderId="8" xfId="30" applyNumberFormat="1" applyFont="1" applyFill="1" applyBorder="1" applyAlignment="1" applyProtection="1" quotePrefix="1">
      <alignment horizontal="right"/>
      <protection/>
    </xf>
    <xf numFmtId="0" fontId="25" fillId="0" borderId="9" xfId="30" applyFont="1" applyFill="1" applyBorder="1">
      <alignment/>
      <protection/>
    </xf>
    <xf numFmtId="0" fontId="22" fillId="0" borderId="7" xfId="30" applyFont="1" applyFill="1" applyBorder="1">
      <alignment/>
      <protection/>
    </xf>
    <xf numFmtId="0" fontId="25" fillId="0" borderId="0" xfId="30" applyFont="1" applyFill="1" applyBorder="1">
      <alignment/>
      <protection/>
    </xf>
    <xf numFmtId="0" fontId="22" fillId="0" borderId="6" xfId="30" applyFont="1" applyFill="1" applyBorder="1">
      <alignment/>
      <protection/>
    </xf>
    <xf numFmtId="0" fontId="25" fillId="0" borderId="10" xfId="31" applyFont="1" applyFill="1" applyBorder="1">
      <alignment/>
      <protection/>
    </xf>
    <xf numFmtId="0" fontId="25" fillId="0" borderId="10" xfId="30" applyFont="1" applyFill="1" applyBorder="1">
      <alignment/>
      <protection/>
    </xf>
    <xf numFmtId="0" fontId="25" fillId="0" borderId="1" xfId="30" applyFont="1" applyFill="1" applyBorder="1" applyAlignment="1" applyProtection="1">
      <alignment horizontal="right"/>
      <protection/>
    </xf>
    <xf numFmtId="0" fontId="25" fillId="0" borderId="1" xfId="30" applyFont="1" applyFill="1" applyBorder="1">
      <alignment/>
      <protection/>
    </xf>
    <xf numFmtId="0" fontId="25" fillId="0" borderId="4" xfId="30" applyFont="1" applyFill="1" applyBorder="1">
      <alignment/>
      <protection/>
    </xf>
    <xf numFmtId="0" fontId="22" fillId="0" borderId="4" xfId="30" applyFont="1" applyFill="1" applyBorder="1" applyAlignment="1">
      <alignment horizontal="centerContinuous"/>
      <protection/>
    </xf>
    <xf numFmtId="0" fontId="25" fillId="0" borderId="2" xfId="31" applyFont="1" applyFill="1" applyBorder="1">
      <alignment/>
      <protection/>
    </xf>
    <xf numFmtId="0" fontId="22" fillId="0" borderId="2" xfId="30" applyFont="1" applyFill="1" applyBorder="1">
      <alignment/>
      <protection/>
    </xf>
    <xf numFmtId="176" fontId="22" fillId="0" borderId="0" xfId="30" applyNumberFormat="1" applyFont="1" applyFill="1" applyAlignment="1" applyProtection="1">
      <alignment horizontal="right"/>
      <protection/>
    </xf>
    <xf numFmtId="176" fontId="22" fillId="0" borderId="0" xfId="31" applyNumberFormat="1" applyFont="1" applyFill="1" applyBorder="1" applyAlignment="1">
      <alignment horizontal="right"/>
      <protection/>
    </xf>
    <xf numFmtId="176" fontId="22" fillId="0" borderId="0" xfId="30" applyNumberFormat="1" applyFont="1" applyFill="1" applyBorder="1" applyAlignment="1" applyProtection="1">
      <alignment horizontal="right"/>
      <protection/>
    </xf>
    <xf numFmtId="0" fontId="22" fillId="0" borderId="1" xfId="30" applyFont="1" applyFill="1" applyBorder="1">
      <alignment/>
      <protection/>
    </xf>
    <xf numFmtId="0" fontId="22" fillId="0" borderId="4" xfId="30" applyFont="1" applyFill="1" applyBorder="1">
      <alignment/>
      <protection/>
    </xf>
    <xf numFmtId="176" fontId="22" fillId="0" borderId="1" xfId="31" applyNumberFormat="1" applyFont="1" applyFill="1" applyBorder="1" applyAlignment="1">
      <alignment horizontal="right"/>
      <protection/>
    </xf>
    <xf numFmtId="0" fontId="22" fillId="0" borderId="0" xfId="19" applyNumberFormat="1" applyFont="1" applyFill="1" applyAlignment="1">
      <alignment horizontal="center"/>
    </xf>
    <xf numFmtId="0" fontId="22" fillId="0" borderId="1" xfId="19" applyNumberFormat="1" applyFont="1" applyFill="1" applyBorder="1" applyAlignment="1">
      <alignment horizontal="center"/>
    </xf>
    <xf numFmtId="0" fontId="22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6" applyFont="1" applyAlignment="1">
      <alignment horizontal="right"/>
      <protection/>
    </xf>
    <xf numFmtId="0" fontId="7" fillId="0" borderId="0" xfId="36" applyFont="1">
      <alignment/>
      <protection/>
    </xf>
    <xf numFmtId="0" fontId="43" fillId="0" borderId="0" xfId="36" applyFont="1">
      <alignment/>
      <protection/>
    </xf>
    <xf numFmtId="0" fontId="32" fillId="0" borderId="0" xfId="0" applyFont="1" applyAlignment="1">
      <alignment/>
    </xf>
    <xf numFmtId="0" fontId="22" fillId="0" borderId="6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5" fillId="0" borderId="11" xfId="0" applyFont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2" fillId="0" borderId="10" xfId="30" applyFont="1" applyFill="1" applyBorder="1">
      <alignment/>
      <protection/>
    </xf>
    <xf numFmtId="176" fontId="22" fillId="0" borderId="1" xfId="30" applyNumberFormat="1" applyFont="1" applyFill="1" applyBorder="1" applyAlignment="1" applyProtection="1">
      <alignment horizontal="right"/>
      <protection/>
    </xf>
    <xf numFmtId="0" fontId="25" fillId="0" borderId="13" xfId="0" applyFont="1" applyBorder="1" applyAlignment="1">
      <alignment vertical="distributed"/>
    </xf>
    <xf numFmtId="0" fontId="3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27" applyFont="1">
      <alignment/>
      <protection/>
    </xf>
    <xf numFmtId="0" fontId="8" fillId="0" borderId="0" xfId="27" applyFont="1">
      <alignment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7" fontId="3" fillId="0" borderId="0" xfId="15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distributed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188" fontId="31" fillId="0" borderId="0" xfId="0" applyNumberFormat="1" applyFont="1" applyFill="1" applyBorder="1" applyAlignment="1" quotePrefix="1">
      <alignment horizontal="left"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6" fontId="31" fillId="0" borderId="0" xfId="0" applyNumberFormat="1" applyFont="1" applyFill="1" applyBorder="1" applyAlignment="1">
      <alignment horizontal="right"/>
    </xf>
    <xf numFmtId="184" fontId="31" fillId="0" borderId="0" xfId="15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quotePrefix="1">
      <alignment horizontal="left"/>
    </xf>
    <xf numFmtId="184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6" fillId="0" borderId="0" xfId="0" applyFont="1" applyFill="1" applyAlignment="1">
      <alignment/>
    </xf>
    <xf numFmtId="184" fontId="44" fillId="0" borderId="0" xfId="1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176" fontId="31" fillId="0" borderId="0" xfId="0" applyNumberFormat="1" applyFont="1" applyFill="1" applyAlignment="1">
      <alignment/>
    </xf>
    <xf numFmtId="181" fontId="22" fillId="0" borderId="2" xfId="32" applyNumberFormat="1" applyFont="1" applyFill="1" applyBorder="1" applyAlignment="1">
      <alignment horizontal="right"/>
      <protection/>
    </xf>
    <xf numFmtId="181" fontId="22" fillId="0" borderId="10" xfId="32" applyNumberFormat="1" applyFont="1" applyFill="1" applyBorder="1" applyAlignment="1">
      <alignment horizontal="right"/>
      <protection/>
    </xf>
    <xf numFmtId="0" fontId="25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22" fillId="0" borderId="0" xfId="31" applyFont="1" applyFill="1" applyBorder="1">
      <alignment/>
      <protection/>
    </xf>
    <xf numFmtId="176" fontId="22" fillId="0" borderId="10" xfId="31" applyNumberFormat="1" applyFont="1" applyFill="1" applyBorder="1" applyAlignment="1">
      <alignment horizontal="right"/>
      <protection/>
    </xf>
    <xf numFmtId="176" fontId="47" fillId="0" borderId="4" xfId="0" applyNumberFormat="1" applyFont="1" applyFill="1" applyBorder="1" applyAlignment="1" applyProtection="1">
      <alignment horizontal="left"/>
      <protection/>
    </xf>
    <xf numFmtId="0" fontId="22" fillId="0" borderId="1" xfId="31" applyFont="1" applyFill="1" applyBorder="1">
      <alignment/>
      <protection/>
    </xf>
    <xf numFmtId="0" fontId="22" fillId="0" borderId="7" xfId="0" applyFont="1" applyFill="1" applyBorder="1" applyAlignment="1">
      <alignment horizontal="center"/>
    </xf>
    <xf numFmtId="1" fontId="3" fillId="0" borderId="0" xfId="15" applyNumberFormat="1" applyFont="1" applyFill="1" applyAlignment="1">
      <alignment horizontal="center"/>
    </xf>
    <xf numFmtId="15" fontId="25" fillId="0" borderId="0" xfId="36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56" fillId="0" borderId="6" xfId="0" applyFont="1" applyFill="1" applyBorder="1" applyAlignment="1">
      <alignment/>
    </xf>
    <xf numFmtId="0" fontId="42" fillId="0" borderId="6" xfId="30" applyFont="1" applyFill="1" applyBorder="1">
      <alignment/>
      <protection/>
    </xf>
    <xf numFmtId="188" fontId="3" fillId="0" borderId="0" xfId="0" applyNumberFormat="1" applyFont="1" applyFill="1" applyBorder="1" applyAlignment="1" quotePrefix="1">
      <alignment horizontal="left"/>
    </xf>
    <xf numFmtId="184" fontId="45" fillId="0" borderId="0" xfId="15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14" fillId="0" borderId="0" xfId="35" applyFont="1" applyFill="1" applyAlignment="1" applyProtection="1">
      <alignment horizontal="left"/>
      <protection/>
    </xf>
    <xf numFmtId="176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25" fillId="0" borderId="13" xfId="0" applyFont="1" applyFill="1" applyBorder="1" applyAlignment="1">
      <alignment horizontal="left" vertical="distributed"/>
    </xf>
    <xf numFmtId="0" fontId="57" fillId="0" borderId="0" xfId="0" applyFont="1" applyAlignment="1">
      <alignment/>
    </xf>
    <xf numFmtId="0" fontId="25" fillId="0" borderId="15" xfId="0" applyFont="1" applyBorder="1" applyAlignment="1">
      <alignment horizontal="center" vertical="distributed"/>
    </xf>
    <xf numFmtId="0" fontId="25" fillId="0" borderId="7" xfId="0" applyFont="1" applyBorder="1" applyAlignment="1">
      <alignment horizontal="center" vertical="justify"/>
    </xf>
    <xf numFmtId="0" fontId="25" fillId="0" borderId="8" xfId="0" applyFont="1" applyBorder="1" applyAlignment="1">
      <alignment horizontal="center" vertical="distributed"/>
    </xf>
    <xf numFmtId="0" fontId="25" fillId="0" borderId="9" xfId="0" applyFont="1" applyBorder="1" applyAlignment="1">
      <alignment horizontal="center" vertical="distributed"/>
    </xf>
    <xf numFmtId="0" fontId="25" fillId="0" borderId="3" xfId="0" applyFont="1" applyBorder="1" applyAlignment="1">
      <alignment horizontal="center" vertical="distributed"/>
    </xf>
    <xf numFmtId="0" fontId="25" fillId="0" borderId="1" xfId="0" applyFont="1" applyBorder="1" applyAlignment="1">
      <alignment horizontal="center" vertical="justify"/>
    </xf>
    <xf numFmtId="0" fontId="25" fillId="0" borderId="1" xfId="0" applyFont="1" applyBorder="1" applyAlignment="1">
      <alignment horizontal="center" vertical="distributed"/>
    </xf>
    <xf numFmtId="0" fontId="25" fillId="0" borderId="4" xfId="0" applyFont="1" applyBorder="1" applyAlignment="1">
      <alignment horizontal="center" vertical="distributed"/>
    </xf>
    <xf numFmtId="176" fontId="25" fillId="0" borderId="0" xfId="0" applyNumberFormat="1" applyFont="1" applyFill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22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176" fontId="22" fillId="0" borderId="9" xfId="0" applyNumberFormat="1" applyFont="1" applyFill="1" applyBorder="1" applyAlignment="1" applyProtection="1">
      <alignment horizontal="left"/>
      <protection/>
    </xf>
    <xf numFmtId="176" fontId="22" fillId="0" borderId="6" xfId="0" applyNumberFormat="1" applyFont="1" applyFill="1" applyBorder="1" applyAlignment="1" applyProtection="1">
      <alignment horizontal="left"/>
      <protection/>
    </xf>
    <xf numFmtId="176" fontId="22" fillId="0" borderId="0" xfId="0" applyNumberFormat="1" applyFont="1" applyFill="1" applyBorder="1" applyAlignment="1" applyProtection="1">
      <alignment horizontal="left"/>
      <protection/>
    </xf>
    <xf numFmtId="176" fontId="22" fillId="0" borderId="2" xfId="0" applyNumberFormat="1" applyFont="1" applyBorder="1" applyAlignment="1">
      <alignment horizontal="right"/>
    </xf>
    <xf numFmtId="0" fontId="2" fillId="0" borderId="0" xfId="36" applyFont="1" applyBorder="1">
      <alignment/>
      <protection/>
    </xf>
    <xf numFmtId="0" fontId="31" fillId="0" borderId="0" xfId="36" applyFont="1" applyBorder="1">
      <alignment/>
      <protection/>
    </xf>
    <xf numFmtId="0" fontId="5" fillId="0" borderId="0" xfId="36" applyFont="1" applyBorder="1">
      <alignment/>
      <protection/>
    </xf>
    <xf numFmtId="0" fontId="22" fillId="0" borderId="1" xfId="36" applyFont="1" applyBorder="1">
      <alignment/>
      <protection/>
    </xf>
    <xf numFmtId="0" fontId="25" fillId="0" borderId="1" xfId="36" applyFont="1" applyBorder="1" applyAlignment="1">
      <alignment horizontal="right" wrapText="1"/>
      <protection/>
    </xf>
    <xf numFmtId="4" fontId="31" fillId="0" borderId="0" xfId="0" applyNumberFormat="1" applyFont="1" applyFill="1" applyBorder="1" applyAlignment="1">
      <alignment horizontal="right"/>
    </xf>
    <xf numFmtId="0" fontId="22" fillId="0" borderId="2" xfId="0" applyFont="1" applyFill="1" applyBorder="1" applyAlignment="1" quotePrefix="1">
      <alignment horizontal="center"/>
    </xf>
    <xf numFmtId="0" fontId="22" fillId="0" borderId="10" xfId="0" applyFont="1" applyFill="1" applyBorder="1" applyAlignment="1" quotePrefix="1">
      <alignment horizontal="center"/>
    </xf>
    <xf numFmtId="184" fontId="31" fillId="0" borderId="0" xfId="15" applyNumberFormat="1" applyFont="1" applyFill="1" applyBorder="1" applyAlignment="1">
      <alignment horizontal="center"/>
    </xf>
    <xf numFmtId="0" fontId="0" fillId="0" borderId="0" xfId="36" applyFont="1">
      <alignment/>
      <protection/>
    </xf>
    <xf numFmtId="0" fontId="0" fillId="0" borderId="6" xfId="0" applyFont="1" applyBorder="1" applyAlignment="1">
      <alignment/>
    </xf>
    <xf numFmtId="14" fontId="3" fillId="0" borderId="1" xfId="0" applyNumberFormat="1" applyFont="1" applyFill="1" applyBorder="1" applyAlignment="1" quotePrefix="1">
      <alignment horizontal="right"/>
    </xf>
    <xf numFmtId="180" fontId="25" fillId="0" borderId="8" xfId="30" applyNumberFormat="1" applyFont="1" applyFill="1" applyBorder="1" applyAlignment="1" applyProtection="1">
      <alignment horizontal="right"/>
      <protection/>
    </xf>
    <xf numFmtId="3" fontId="25" fillId="0" borderId="1" xfId="28" applyNumberFormat="1" applyFont="1" applyBorder="1">
      <alignment/>
      <protection/>
    </xf>
    <xf numFmtId="0" fontId="3" fillId="0" borderId="0" xfId="36" applyFont="1">
      <alignment/>
      <protection/>
    </xf>
    <xf numFmtId="0" fontId="50" fillId="0" borderId="0" xfId="0" applyFont="1" applyAlignment="1">
      <alignment/>
    </xf>
    <xf numFmtId="181" fontId="22" fillId="0" borderId="2" xfId="0" applyNumberFormat="1" applyFont="1" applyBorder="1" applyAlignment="1">
      <alignment horizontal="right"/>
    </xf>
    <xf numFmtId="0" fontId="25" fillId="0" borderId="0" xfId="29" applyFont="1" applyBorder="1" applyAlignment="1">
      <alignment/>
      <protection/>
    </xf>
    <xf numFmtId="184" fontId="22" fillId="0" borderId="0" xfId="15" applyNumberFormat="1" applyFont="1" applyFill="1" applyBorder="1" applyAlignment="1">
      <alignment/>
    </xf>
    <xf numFmtId="184" fontId="22" fillId="0" borderId="1" xfId="15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Fill="1" applyAlignment="1">
      <alignment/>
    </xf>
    <xf numFmtId="174" fontId="59" fillId="0" borderId="0" xfId="0" applyNumberFormat="1" applyFont="1" applyAlignment="1">
      <alignment/>
    </xf>
    <xf numFmtId="9" fontId="59" fillId="0" borderId="0" xfId="0" applyNumberFormat="1" applyFont="1" applyAlignment="1" quotePrefix="1">
      <alignment horizontal="right"/>
    </xf>
    <xf numFmtId="3" fontId="6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1" fillId="0" borderId="0" xfId="0" applyFont="1" applyAlignment="1">
      <alignment/>
    </xf>
    <xf numFmtId="0" fontId="59" fillId="0" borderId="0" xfId="27" applyFont="1">
      <alignment/>
      <protection/>
    </xf>
    <xf numFmtId="0" fontId="59" fillId="0" borderId="0" xfId="0" applyFont="1" applyFill="1" applyAlignment="1">
      <alignment/>
    </xf>
    <xf numFmtId="200" fontId="31" fillId="0" borderId="0" xfId="15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76" fontId="25" fillId="0" borderId="9" xfId="0" applyNumberFormat="1" applyFont="1" applyFill="1" applyBorder="1" applyAlignment="1" applyProtection="1">
      <alignment horizontal="left"/>
      <protection/>
    </xf>
    <xf numFmtId="0" fontId="0" fillId="0" borderId="6" xfId="0" applyFill="1" applyBorder="1" applyAlignment="1">
      <alignment/>
    </xf>
    <xf numFmtId="176" fontId="25" fillId="0" borderId="4" xfId="0" applyNumberFormat="1" applyFont="1" applyFill="1" applyBorder="1" applyAlignment="1" applyProtection="1">
      <alignment horizontal="left"/>
      <protection/>
    </xf>
    <xf numFmtId="192" fontId="25" fillId="0" borderId="1" xfId="0" applyNumberFormat="1" applyFont="1" applyBorder="1" applyAlignment="1" quotePrefix="1">
      <alignment horizontal="right"/>
    </xf>
    <xf numFmtId="192" fontId="22" fillId="0" borderId="1" xfId="0" applyNumberFormat="1" applyFont="1" applyBorder="1" applyAlignment="1">
      <alignment/>
    </xf>
    <xf numFmtId="192" fontId="3" fillId="0" borderId="1" xfId="0" applyNumberFormat="1" applyFont="1" applyFill="1" applyBorder="1" applyAlignment="1">
      <alignment horizontal="center"/>
    </xf>
    <xf numFmtId="192" fontId="29" fillId="0" borderId="0" xfId="36" applyNumberFormat="1" applyFont="1" applyBorder="1" applyAlignment="1">
      <alignment horizontal="center"/>
      <protection/>
    </xf>
    <xf numFmtId="0" fontId="49" fillId="0" borderId="0" xfId="0" applyFont="1" applyFill="1" applyAlignment="1">
      <alignment/>
    </xf>
    <xf numFmtId="188" fontId="31" fillId="0" borderId="0" xfId="0" applyNumberFormat="1" applyFont="1" applyFill="1" applyBorder="1" applyAlignment="1">
      <alignment horizontal="left"/>
    </xf>
    <xf numFmtId="0" fontId="28" fillId="0" borderId="0" xfId="27" applyFont="1" applyFill="1">
      <alignment/>
      <protection/>
    </xf>
    <xf numFmtId="0" fontId="29" fillId="0" borderId="0" xfId="27" applyFont="1" applyFill="1">
      <alignment/>
      <protection/>
    </xf>
    <xf numFmtId="0" fontId="29" fillId="0" borderId="0" xfId="27" applyFont="1" applyFill="1" applyAlignment="1">
      <alignment/>
      <protection/>
    </xf>
    <xf numFmtId="0" fontId="14" fillId="0" borderId="0" xfId="27" applyFont="1" applyFill="1">
      <alignment/>
      <protection/>
    </xf>
    <xf numFmtId="0" fontId="14" fillId="0" borderId="0" xfId="27" applyFont="1" applyFill="1" applyAlignment="1">
      <alignment/>
      <protection/>
    </xf>
    <xf numFmtId="0" fontId="22" fillId="0" borderId="0" xfId="27" applyFont="1" applyFill="1" applyBorder="1">
      <alignment/>
      <protection/>
    </xf>
    <xf numFmtId="0" fontId="22" fillId="0" borderId="0" xfId="27" applyFont="1" applyFill="1" applyAlignment="1">
      <alignment/>
      <protection/>
    </xf>
    <xf numFmtId="0" fontId="22" fillId="0" borderId="0" xfId="27" applyFont="1" applyFill="1">
      <alignment/>
      <protection/>
    </xf>
    <xf numFmtId="0" fontId="3" fillId="0" borderId="0" xfId="27" applyFont="1" applyFill="1">
      <alignment/>
      <protection/>
    </xf>
    <xf numFmtId="0" fontId="3" fillId="0" borderId="1" xfId="27" applyFont="1" applyFill="1" applyBorder="1">
      <alignment/>
      <protection/>
    </xf>
    <xf numFmtId="0" fontId="22" fillId="0" borderId="1" xfId="27" applyFont="1" applyFill="1" applyBorder="1">
      <alignment/>
      <protection/>
    </xf>
    <xf numFmtId="0" fontId="25" fillId="0" borderId="0" xfId="27" applyFont="1" applyFill="1">
      <alignment/>
      <protection/>
    </xf>
    <xf numFmtId="189" fontId="25" fillId="0" borderId="0" xfId="27" applyNumberFormat="1" applyFont="1" applyFill="1" applyAlignment="1">
      <alignment horizontal="right"/>
      <protection/>
    </xf>
    <xf numFmtId="0" fontId="25" fillId="0" borderId="0" xfId="27" applyFont="1" applyFill="1" applyAlignment="1">
      <alignment horizontal="left"/>
      <protection/>
    </xf>
    <xf numFmtId="189" fontId="22" fillId="0" borderId="0" xfId="27" applyNumberFormat="1" applyFont="1" applyFill="1" applyAlignment="1">
      <alignment horizontal="right"/>
      <protection/>
    </xf>
    <xf numFmtId="0" fontId="22" fillId="0" borderId="0" xfId="27" applyFont="1" applyFill="1" applyAlignment="1">
      <alignment horizontal="left"/>
      <protection/>
    </xf>
    <xf numFmtId="3" fontId="25" fillId="0" borderId="0" xfId="27" applyNumberFormat="1" applyFont="1" applyFill="1" applyAlignment="1">
      <alignment horizontal="right"/>
      <protection/>
    </xf>
    <xf numFmtId="3" fontId="22" fillId="0" borderId="0" xfId="27" applyNumberFormat="1" applyFont="1" applyFill="1" applyAlignment="1">
      <alignment horizontal="right"/>
      <protection/>
    </xf>
    <xf numFmtId="0" fontId="3" fillId="0" borderId="0" xfId="29" applyFont="1">
      <alignment/>
      <protection/>
    </xf>
    <xf numFmtId="0" fontId="14" fillId="0" borderId="0" xfId="29" applyFont="1" applyBorder="1" applyAlignment="1">
      <alignment horizontal="center"/>
      <protection/>
    </xf>
    <xf numFmtId="0" fontId="61" fillId="0" borderId="0" xfId="27" applyFont="1" applyFill="1">
      <alignment/>
      <protection/>
    </xf>
    <xf numFmtId="0" fontId="61" fillId="0" borderId="0" xfId="27" applyFont="1" applyFill="1" applyAlignment="1">
      <alignment/>
      <protection/>
    </xf>
    <xf numFmtId="0" fontId="0" fillId="0" borderId="0" xfId="0" applyBorder="1" applyAlignment="1">
      <alignment vertical="top"/>
    </xf>
    <xf numFmtId="0" fontId="22" fillId="0" borderId="9" xfId="0" applyFont="1" applyFill="1" applyBorder="1" applyAlignment="1">
      <alignment/>
    </xf>
    <xf numFmtId="182" fontId="8" fillId="0" borderId="0" xfId="30" applyNumberFormat="1" applyFont="1" applyProtection="1">
      <alignment/>
      <protection/>
    </xf>
    <xf numFmtId="176" fontId="22" fillId="0" borderId="6" xfId="0" applyNumberFormat="1" applyFont="1" applyFill="1" applyBorder="1" applyAlignment="1">
      <alignment horizontal="left"/>
    </xf>
    <xf numFmtId="0" fontId="0" fillId="0" borderId="0" xfId="36" applyFont="1">
      <alignment/>
      <protection/>
    </xf>
    <xf numFmtId="0" fontId="25" fillId="0" borderId="0" xfId="27" applyFont="1" applyFill="1" applyBorder="1">
      <alignment/>
      <protection/>
    </xf>
    <xf numFmtId="186" fontId="25" fillId="0" borderId="0" xfId="18" applyNumberFormat="1" applyFont="1" applyBorder="1" applyAlignment="1">
      <alignment/>
    </xf>
    <xf numFmtId="0" fontId="22" fillId="0" borderId="0" xfId="29" applyFont="1" applyBorder="1" applyAlignment="1">
      <alignment horizontal="left"/>
      <protection/>
    </xf>
    <xf numFmtId="0" fontId="3" fillId="0" borderId="0" xfId="29" applyFont="1" applyBorder="1">
      <alignment/>
      <protection/>
    </xf>
    <xf numFmtId="186" fontId="31" fillId="0" borderId="0" xfId="18" applyNumberFormat="1" applyFont="1" applyBorder="1" applyAlignment="1">
      <alignment/>
    </xf>
    <xf numFmtId="0" fontId="14" fillId="0" borderId="0" xfId="26" applyFont="1" applyFill="1">
      <alignment/>
      <protection/>
    </xf>
    <xf numFmtId="0" fontId="3" fillId="0" borderId="0" xfId="26" applyFont="1" applyFill="1" applyAlignment="1">
      <alignment horizontal="center"/>
      <protection/>
    </xf>
    <xf numFmtId="0" fontId="0" fillId="0" borderId="0" xfId="26" applyFill="1">
      <alignment/>
      <protection/>
    </xf>
    <xf numFmtId="0" fontId="0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31" fillId="0" borderId="0" xfId="26" applyFont="1" applyFill="1" applyAlignment="1">
      <alignment horizontal="center"/>
      <protection/>
    </xf>
    <xf numFmtId="0" fontId="3" fillId="0" borderId="0" xfId="26" applyFont="1" applyFill="1" applyAlignment="1">
      <alignment horizontal="right"/>
      <protection/>
    </xf>
    <xf numFmtId="0" fontId="31" fillId="0" borderId="0" xfId="26" applyFont="1" applyFill="1" applyAlignment="1">
      <alignment horizontal="right"/>
      <protection/>
    </xf>
    <xf numFmtId="0" fontId="34" fillId="0" borderId="0" xfId="26" applyFont="1" applyFill="1" applyAlignment="1">
      <alignment horizontal="right"/>
      <protection/>
    </xf>
    <xf numFmtId="0" fontId="3" fillId="0" borderId="1" xfId="26" applyFont="1" applyFill="1" applyBorder="1">
      <alignment/>
      <protection/>
    </xf>
    <xf numFmtId="174" fontId="3" fillId="0" borderId="1" xfId="26" applyNumberFormat="1" applyFont="1" applyFill="1" applyBorder="1" applyAlignment="1" quotePrefix="1">
      <alignment horizontal="right" wrapText="1"/>
      <protection/>
    </xf>
    <xf numFmtId="0" fontId="3" fillId="0" borderId="1" xfId="26" applyFont="1" applyFill="1" applyBorder="1" applyAlignment="1">
      <alignment horizontal="right" wrapText="1"/>
      <protection/>
    </xf>
    <xf numFmtId="0" fontId="31" fillId="0" borderId="0" xfId="26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176" fontId="31" fillId="0" borderId="0" xfId="26" applyNumberFormat="1" applyFont="1" applyFill="1" applyBorder="1" applyAlignment="1" quotePrefix="1">
      <alignment horizontal="right" wrapText="1"/>
      <protection/>
    </xf>
    <xf numFmtId="0" fontId="3" fillId="0" borderId="0" xfId="26" applyFont="1" applyFill="1" applyBorder="1">
      <alignment/>
      <protection/>
    </xf>
    <xf numFmtId="176" fontId="3" fillId="0" borderId="0" xfId="26" applyNumberFormat="1" applyFont="1" applyFill="1" applyBorder="1" applyAlignment="1" quotePrefix="1">
      <alignment horizontal="right" wrapText="1"/>
      <protection/>
    </xf>
    <xf numFmtId="4" fontId="3" fillId="0" borderId="0" xfId="17" applyNumberFormat="1" applyFont="1" applyFill="1" applyAlignment="1" quotePrefix="1">
      <alignment horizontal="right"/>
    </xf>
    <xf numFmtId="0" fontId="31" fillId="0" borderId="0" xfId="26" applyFont="1" applyFill="1">
      <alignment/>
      <protection/>
    </xf>
    <xf numFmtId="176" fontId="31" fillId="0" borderId="0" xfId="26" applyNumberFormat="1" applyFont="1" applyFill="1" applyAlignment="1">
      <alignment horizontal="right"/>
      <protection/>
    </xf>
    <xf numFmtId="0" fontId="45" fillId="0" borderId="0" xfId="26" applyFont="1" applyFill="1">
      <alignment/>
      <protection/>
    </xf>
    <xf numFmtId="176" fontId="3" fillId="0" borderId="0" xfId="26" applyNumberFormat="1" applyFont="1" applyFill="1" applyAlignment="1">
      <alignment horizontal="right"/>
      <protection/>
    </xf>
    <xf numFmtId="43" fontId="0" fillId="0" borderId="0" xfId="26" applyNumberFormat="1" applyFont="1" applyFill="1">
      <alignment/>
      <protection/>
    </xf>
    <xf numFmtId="3" fontId="31" fillId="0" borderId="0" xfId="26" applyNumberFormat="1" applyFont="1" applyFill="1">
      <alignment/>
      <protection/>
    </xf>
    <xf numFmtId="174" fontId="3" fillId="0" borderId="0" xfId="26" applyNumberFormat="1" applyFont="1" applyFill="1">
      <alignment/>
      <protection/>
    </xf>
    <xf numFmtId="9" fontId="3" fillId="0" borderId="0" xfId="26" applyNumberFormat="1" applyFont="1" applyFill="1" applyAlignment="1" quotePrefix="1">
      <alignment horizontal="right"/>
      <protection/>
    </xf>
    <xf numFmtId="176" fontId="3" fillId="0" borderId="0" xfId="26" applyNumberFormat="1" applyFont="1" applyFill="1">
      <alignment/>
      <protection/>
    </xf>
    <xf numFmtId="3" fontId="3" fillId="0" borderId="0" xfId="26" applyNumberFormat="1" applyFont="1" applyFill="1">
      <alignment/>
      <protection/>
    </xf>
    <xf numFmtId="0" fontId="24" fillId="0" borderId="0" xfId="26" applyFont="1" applyFill="1">
      <alignment/>
      <protection/>
    </xf>
    <xf numFmtId="3" fontId="3" fillId="0" borderId="0" xfId="26" applyNumberFormat="1" applyFont="1" applyFill="1" applyAlignment="1" quotePrefix="1">
      <alignment horizontal="right"/>
      <protection/>
    </xf>
    <xf numFmtId="3" fontId="31" fillId="0" borderId="0" xfId="26" applyNumberFormat="1" applyFont="1" applyFill="1" applyAlignment="1">
      <alignment horizontal="right"/>
      <protection/>
    </xf>
    <xf numFmtId="3" fontId="3" fillId="0" borderId="0" xfId="26" applyNumberFormat="1" applyFont="1" applyFill="1" applyAlignment="1">
      <alignment horizontal="right"/>
      <protection/>
    </xf>
    <xf numFmtId="190" fontId="31" fillId="0" borderId="0" xfId="17" applyNumberFormat="1" applyFont="1" applyFill="1" applyAlignment="1">
      <alignment horizontal="right"/>
    </xf>
    <xf numFmtId="190" fontId="3" fillId="0" borderId="0" xfId="17" applyNumberFormat="1" applyFont="1" applyFill="1" applyAlignment="1">
      <alignment horizontal="right"/>
    </xf>
    <xf numFmtId="177" fontId="31" fillId="0" borderId="0" xfId="26" applyNumberFormat="1" applyFont="1" applyFill="1">
      <alignment/>
      <protection/>
    </xf>
    <xf numFmtId="177" fontId="3" fillId="0" borderId="0" xfId="26" applyNumberFormat="1" applyFont="1" applyFill="1">
      <alignment/>
      <protection/>
    </xf>
    <xf numFmtId="3" fontId="3" fillId="0" borderId="0" xfId="26" applyNumberFormat="1" applyFont="1" applyFill="1" applyAlignment="1">
      <alignment horizontal="center"/>
      <protection/>
    </xf>
    <xf numFmtId="177" fontId="3" fillId="0" borderId="0" xfId="17" applyNumberFormat="1" applyFont="1" applyFill="1" applyAlignment="1">
      <alignment horizontal="right"/>
    </xf>
    <xf numFmtId="173" fontId="3" fillId="0" borderId="0" xfId="17" applyFont="1" applyFill="1" applyAlignment="1">
      <alignment horizontal="center"/>
    </xf>
    <xf numFmtId="4" fontId="3" fillId="0" borderId="0" xfId="17" applyNumberFormat="1" applyFont="1" applyFill="1" applyAlignment="1">
      <alignment horizontal="right"/>
    </xf>
    <xf numFmtId="0" fontId="3" fillId="0" borderId="0" xfId="26" applyFont="1" applyFill="1" applyAlignment="1">
      <alignment/>
      <protection/>
    </xf>
    <xf numFmtId="0" fontId="8" fillId="0" borderId="0" xfId="26" applyFont="1" applyFill="1">
      <alignment/>
      <protection/>
    </xf>
    <xf numFmtId="0" fontId="58" fillId="0" borderId="0" xfId="26" applyFont="1" applyFill="1">
      <alignment/>
      <protection/>
    </xf>
    <xf numFmtId="0" fontId="32" fillId="0" borderId="0" xfId="36" applyFont="1" applyBorder="1">
      <alignment/>
      <protection/>
    </xf>
    <xf numFmtId="0" fontId="14" fillId="0" borderId="0" xfId="29" applyFont="1" applyBorder="1" applyAlignment="1">
      <alignment horizontal="left"/>
      <protection/>
    </xf>
    <xf numFmtId="0" fontId="24" fillId="0" borderId="0" xfId="25" applyFont="1" applyFill="1">
      <alignment/>
      <protection/>
    </xf>
    <xf numFmtId="0" fontId="15" fillId="0" borderId="0" xfId="25" applyFont="1" applyFill="1" quotePrefix="1">
      <alignment/>
      <protection/>
    </xf>
    <xf numFmtId="0" fontId="16" fillId="0" borderId="0" xfId="25" applyFont="1" applyFill="1">
      <alignment/>
      <protection/>
    </xf>
    <xf numFmtId="0" fontId="17" fillId="0" borderId="0" xfId="25" applyFont="1" applyFill="1" applyBorder="1" applyAlignment="1">
      <alignment horizontal="right"/>
      <protection/>
    </xf>
    <xf numFmtId="0" fontId="18" fillId="0" borderId="0" xfId="25" applyFont="1" applyFill="1" applyBorder="1">
      <alignment/>
      <protection/>
    </xf>
    <xf numFmtId="0" fontId="18" fillId="0" borderId="0" xfId="25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 horizontal="right"/>
    </xf>
    <xf numFmtId="0" fontId="29" fillId="0" borderId="0" xfId="29" applyFont="1" applyAlignment="1">
      <alignment horizontal="center"/>
      <protection/>
    </xf>
    <xf numFmtId="177" fontId="31" fillId="0" borderId="0" xfId="17" applyNumberFormat="1" applyFont="1" applyFill="1" applyAlignment="1">
      <alignment horizontal="right"/>
    </xf>
    <xf numFmtId="192" fontId="31" fillId="0" borderId="1" xfId="0" applyNumberFormat="1" applyFont="1" applyFill="1" applyBorder="1" applyAlignment="1" quotePrefix="1">
      <alignment horizontal="right"/>
    </xf>
    <xf numFmtId="3" fontId="3" fillId="0" borderId="0" xfId="17" applyNumberFormat="1" applyFont="1" applyFill="1" applyAlignment="1" quotePrefix="1">
      <alignment horizontal="right"/>
    </xf>
    <xf numFmtId="178" fontId="25" fillId="0" borderId="4" xfId="19" applyNumberFormat="1" applyFont="1" applyFill="1" applyBorder="1" applyAlignment="1" applyProtection="1">
      <alignment horizontal="left"/>
      <protection/>
    </xf>
    <xf numFmtId="176" fontId="25" fillId="0" borderId="6" xfId="30" applyNumberFormat="1" applyFont="1" applyFill="1" applyBorder="1" applyAlignment="1" applyProtection="1">
      <alignment horizontal="left"/>
      <protection/>
    </xf>
    <xf numFmtId="176" fontId="25" fillId="0" borderId="2" xfId="30" applyNumberFormat="1" applyFont="1" applyFill="1" applyBorder="1" applyAlignment="1" applyProtection="1">
      <alignment horizontal="left"/>
      <protection/>
    </xf>
    <xf numFmtId="189" fontId="25" fillId="0" borderId="0" xfId="27" applyNumberFormat="1" applyFont="1" applyFill="1" applyBorder="1" applyAlignment="1">
      <alignment horizontal="right"/>
      <protection/>
    </xf>
    <xf numFmtId="0" fontId="25" fillId="0" borderId="0" xfId="27" applyFont="1" applyFill="1" applyBorder="1" applyAlignment="1">
      <alignment horizontal="left"/>
      <protection/>
    </xf>
    <xf numFmtId="189" fontId="22" fillId="0" borderId="0" xfId="27" applyNumberFormat="1" applyFont="1" applyFill="1" applyBorder="1" applyAlignment="1">
      <alignment horizontal="right"/>
      <protection/>
    </xf>
    <xf numFmtId="0" fontId="22" fillId="0" borderId="0" xfId="27" applyFont="1" applyFill="1" applyBorder="1" applyAlignment="1">
      <alignment horizontal="left"/>
      <protection/>
    </xf>
    <xf numFmtId="176" fontId="3" fillId="0" borderId="0" xfId="0" applyNumberFormat="1" applyFont="1" applyAlignment="1">
      <alignment/>
    </xf>
    <xf numFmtId="0" fontId="22" fillId="0" borderId="0" xfId="27" applyFont="1" applyFill="1" applyBorder="1" applyAlignment="1">
      <alignment/>
      <protection/>
    </xf>
    <xf numFmtId="0" fontId="22" fillId="0" borderId="0" xfId="29" applyFont="1" applyAlignment="1">
      <alignment horizontal="left"/>
      <protection/>
    </xf>
    <xf numFmtId="0" fontId="46" fillId="0" borderId="0" xfId="29" applyFont="1" applyBorder="1" applyAlignment="1">
      <alignment horizontal="left"/>
      <protection/>
    </xf>
    <xf numFmtId="0" fontId="29" fillId="0" borderId="0" xfId="27" applyFont="1" applyFill="1" applyAlignment="1">
      <alignment horizontal="left"/>
      <protection/>
    </xf>
    <xf numFmtId="0" fontId="29" fillId="0" borderId="1" xfId="29" applyFont="1" applyBorder="1" applyAlignment="1">
      <alignment horizontal="center"/>
      <protection/>
    </xf>
    <xf numFmtId="0" fontId="22" fillId="0" borderId="1" xfId="29" applyFont="1" applyBorder="1" applyAlignment="1">
      <alignment horizontal="center"/>
      <protection/>
    </xf>
    <xf numFmtId="0" fontId="25" fillId="0" borderId="0" xfId="30" applyFont="1" applyFill="1" applyBorder="1" applyAlignment="1">
      <alignment horizontal="left" wrapText="1"/>
      <protection/>
    </xf>
    <xf numFmtId="181" fontId="22" fillId="0" borderId="0" xfId="32" applyNumberFormat="1" applyFont="1" applyFill="1" applyBorder="1" applyAlignment="1">
      <alignment horizontal="right"/>
      <protection/>
    </xf>
    <xf numFmtId="0" fontId="0" fillId="0" borderId="4" xfId="0" applyBorder="1" applyAlignment="1">
      <alignment/>
    </xf>
    <xf numFmtId="176" fontId="22" fillId="0" borderId="4" xfId="0" applyNumberFormat="1" applyFont="1" applyFill="1" applyBorder="1" applyAlignment="1" applyProtection="1">
      <alignment horizontal="left"/>
      <protection/>
    </xf>
    <xf numFmtId="176" fontId="22" fillId="0" borderId="10" xfId="0" applyNumberFormat="1" applyFont="1" applyBorder="1" applyAlignment="1">
      <alignment horizontal="right"/>
    </xf>
    <xf numFmtId="0" fontId="62" fillId="0" borderId="15" xfId="0" applyFont="1" applyBorder="1" applyAlignment="1">
      <alignment horizontal="center" vertical="distributed" wrapText="1"/>
    </xf>
    <xf numFmtId="0" fontId="25" fillId="0" borderId="8" xfId="0" applyFont="1" applyBorder="1" applyAlignment="1">
      <alignment horizontal="center"/>
    </xf>
    <xf numFmtId="0" fontId="62" fillId="0" borderId="7" xfId="0" applyFont="1" applyBorder="1" applyAlignment="1">
      <alignment horizontal="center" vertical="distributed" wrapText="1"/>
    </xf>
    <xf numFmtId="0" fontId="22" fillId="0" borderId="9" xfId="0" applyFont="1" applyBorder="1" applyAlignment="1">
      <alignment/>
    </xf>
    <xf numFmtId="0" fontId="62" fillId="0" borderId="9" xfId="0" applyFont="1" applyBorder="1" applyAlignment="1">
      <alignment horizontal="left" vertical="distributed" wrapText="1"/>
    </xf>
    <xf numFmtId="0" fontId="62" fillId="0" borderId="8" xfId="0" applyFont="1" applyBorder="1" applyAlignment="1">
      <alignment horizontal="center" vertical="distributed" wrapText="1"/>
    </xf>
    <xf numFmtId="0" fontId="63" fillId="0" borderId="0" xfId="25" applyFont="1" applyFill="1" applyBorder="1">
      <alignment/>
      <protection/>
    </xf>
    <xf numFmtId="0" fontId="59" fillId="0" borderId="0" xfId="0" applyFont="1" applyAlignment="1">
      <alignment/>
    </xf>
    <xf numFmtId="0" fontId="8" fillId="0" borderId="0" xfId="27" applyFont="1" applyFill="1">
      <alignment/>
      <protection/>
    </xf>
    <xf numFmtId="197" fontId="3" fillId="0" borderId="0" xfId="0" applyNumberFormat="1" applyFont="1" applyAlignment="1">
      <alignment/>
    </xf>
    <xf numFmtId="0" fontId="0" fillId="0" borderId="0" xfId="26" applyFont="1" applyFill="1">
      <alignment/>
      <protection/>
    </xf>
    <xf numFmtId="186" fontId="22" fillId="0" borderId="0" xfId="18" applyNumberFormat="1" applyFont="1" applyAlignment="1">
      <alignment horizontal="center"/>
    </xf>
    <xf numFmtId="176" fontId="25" fillId="0" borderId="0" xfId="30" applyNumberFormat="1" applyFont="1" applyFill="1" applyBorder="1" applyAlignment="1" applyProtection="1">
      <alignment horizontal="left"/>
      <protection/>
    </xf>
    <xf numFmtId="176" fontId="25" fillId="0" borderId="10" xfId="30" applyNumberFormat="1" applyFont="1" applyFill="1" applyBorder="1" applyAlignment="1" applyProtection="1">
      <alignment horizontal="left"/>
      <protection/>
    </xf>
    <xf numFmtId="173" fontId="22" fillId="0" borderId="7" xfId="15" applyFont="1" applyFill="1" applyBorder="1" applyAlignment="1">
      <alignment horizontal="right"/>
    </xf>
    <xf numFmtId="173" fontId="22" fillId="0" borderId="2" xfId="15" applyFont="1" applyFill="1" applyBorder="1" applyAlignment="1">
      <alignment horizontal="right"/>
    </xf>
    <xf numFmtId="173" fontId="22" fillId="0" borderId="10" xfId="15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76" fontId="22" fillId="0" borderId="2" xfId="0" applyNumberFormat="1" applyFont="1" applyFill="1" applyBorder="1" applyAlignment="1">
      <alignment horizontal="right"/>
    </xf>
    <xf numFmtId="176" fontId="22" fillId="0" borderId="0" xfId="27" applyNumberFormat="1" applyFont="1" applyFill="1" applyBorder="1" applyAlignment="1">
      <alignment horizontal="right"/>
      <protection/>
    </xf>
    <xf numFmtId="176" fontId="25" fillId="0" borderId="0" xfId="27" applyNumberFormat="1" applyFont="1" applyFill="1" applyBorder="1" applyAlignment="1">
      <alignment horizontal="right"/>
      <protection/>
    </xf>
    <xf numFmtId="176" fontId="31" fillId="0" borderId="0" xfId="17" applyNumberFormat="1" applyFont="1" applyFill="1" applyAlignment="1" quotePrefix="1">
      <alignment horizontal="right"/>
    </xf>
    <xf numFmtId="3" fontId="25" fillId="0" borderId="0" xfId="28" applyNumberFormat="1" applyFont="1" applyBorder="1" applyAlignment="1">
      <alignment horizontal="right"/>
      <protection/>
    </xf>
    <xf numFmtId="3" fontId="25" fillId="0" borderId="0" xfId="28" applyNumberFormat="1" applyFont="1" applyAlignment="1">
      <alignment horizontal="right"/>
      <protection/>
    </xf>
    <xf numFmtId="0" fontId="31" fillId="0" borderId="0" xfId="26" applyFont="1" applyFill="1" applyAlignment="1">
      <alignment/>
      <protection/>
    </xf>
    <xf numFmtId="176" fontId="8" fillId="0" borderId="0" xfId="31" applyNumberFormat="1" applyFont="1" applyFill="1" applyBorder="1" applyAlignment="1">
      <alignment horizontal="right"/>
      <protection/>
    </xf>
    <xf numFmtId="176" fontId="8" fillId="0" borderId="0" xfId="30" applyNumberFormat="1" applyFont="1" applyFill="1" applyBorder="1" applyAlignment="1" applyProtection="1">
      <alignment horizontal="right"/>
      <protection/>
    </xf>
    <xf numFmtId="0" fontId="26" fillId="0" borderId="0" xfId="30" applyFont="1" applyFill="1" applyBorder="1">
      <alignment/>
      <protection/>
    </xf>
    <xf numFmtId="181" fontId="8" fillId="0" borderId="0" xfId="30" applyNumberFormat="1" applyFont="1" applyFill="1" applyBorder="1" applyProtection="1">
      <alignment/>
      <protection/>
    </xf>
    <xf numFmtId="0" fontId="26" fillId="2" borderId="0" xfId="30" applyFont="1" applyFill="1" applyBorder="1">
      <alignment/>
      <protection/>
    </xf>
    <xf numFmtId="0" fontId="26" fillId="2" borderId="0" xfId="30" applyFont="1" applyFill="1">
      <alignment/>
      <protection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30" applyFont="1">
      <alignment/>
      <protection/>
    </xf>
    <xf numFmtId="0" fontId="64" fillId="0" borderId="0" xfId="30" applyFont="1">
      <alignment/>
      <protection/>
    </xf>
    <xf numFmtId="179" fontId="64" fillId="0" borderId="0" xfId="30" applyNumberFormat="1" applyFont="1" applyProtection="1">
      <alignment/>
      <protection/>
    </xf>
    <xf numFmtId="183" fontId="64" fillId="0" borderId="0" xfId="30" applyNumberFormat="1" applyFont="1" applyProtection="1">
      <alignment/>
      <protection/>
    </xf>
    <xf numFmtId="0" fontId="26" fillId="0" borderId="0" xfId="30" applyFont="1" applyFill="1">
      <alignment/>
      <protection/>
    </xf>
    <xf numFmtId="179" fontId="26" fillId="0" borderId="0" xfId="30" applyNumberFormat="1" applyFont="1" applyProtection="1">
      <alignment/>
      <protection/>
    </xf>
    <xf numFmtId="182" fontId="26" fillId="0" borderId="0" xfId="30" applyNumberFormat="1" applyFont="1" applyProtection="1">
      <alignment/>
      <protection/>
    </xf>
    <xf numFmtId="0" fontId="65" fillId="0" borderId="0" xfId="25" applyFont="1" applyAlignment="1">
      <alignment horizontal="left"/>
      <protection/>
    </xf>
    <xf numFmtId="0" fontId="17" fillId="0" borderId="0" xfId="25" applyFont="1" quotePrefix="1">
      <alignment/>
      <protection/>
    </xf>
    <xf numFmtId="0" fontId="17" fillId="0" borderId="0" xfId="25" applyFont="1">
      <alignment/>
      <protection/>
    </xf>
    <xf numFmtId="0" fontId="66" fillId="0" borderId="0" xfId="25" applyFont="1">
      <alignment/>
      <protection/>
    </xf>
    <xf numFmtId="0" fontId="18" fillId="0" borderId="0" xfId="25" applyFont="1" applyFill="1" applyBorder="1" quotePrefix="1">
      <alignment/>
      <protection/>
    </xf>
    <xf numFmtId="0" fontId="3" fillId="0" borderId="0" xfId="25" applyFont="1" applyFill="1" applyBorder="1">
      <alignment/>
      <protection/>
    </xf>
    <xf numFmtId="0" fontId="19" fillId="0" borderId="0" xfId="27" applyFont="1" applyFill="1">
      <alignment/>
      <protection/>
    </xf>
    <xf numFmtId="2" fontId="22" fillId="0" borderId="0" xfId="15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36" applyFont="1" applyBorder="1" applyAlignment="1">
      <alignment horizontal="right"/>
      <protection/>
    </xf>
    <xf numFmtId="15" fontId="22" fillId="0" borderId="0" xfId="36" applyNumberFormat="1" applyFont="1" applyBorder="1" applyAlignment="1">
      <alignment horizontal="right"/>
      <protection/>
    </xf>
    <xf numFmtId="0" fontId="22" fillId="0" borderId="1" xfId="36" applyFont="1" applyBorder="1" applyAlignment="1">
      <alignment horizontal="right" wrapText="1"/>
      <protection/>
    </xf>
    <xf numFmtId="3" fontId="22" fillId="0" borderId="0" xfId="28" applyNumberFormat="1" applyFont="1" applyBorder="1">
      <alignment/>
      <protection/>
    </xf>
    <xf numFmtId="3" fontId="22" fillId="0" borderId="0" xfId="28" applyNumberFormat="1" applyFont="1">
      <alignment/>
      <protection/>
    </xf>
    <xf numFmtId="3" fontId="22" fillId="0" borderId="0" xfId="28" applyNumberFormat="1" applyFont="1" applyAlignment="1" quotePrefix="1">
      <alignment horizontal="right"/>
      <protection/>
    </xf>
    <xf numFmtId="3" fontId="22" fillId="0" borderId="1" xfId="28" applyNumberFormat="1" applyFont="1" applyBorder="1">
      <alignment/>
      <protection/>
    </xf>
    <xf numFmtId="196" fontId="31" fillId="0" borderId="1" xfId="26" applyNumberFormat="1" applyFont="1" applyFill="1" applyBorder="1" applyAlignment="1" quotePrefix="1">
      <alignment horizontal="right"/>
      <protection/>
    </xf>
    <xf numFmtId="0" fontId="25" fillId="0" borderId="0" xfId="29" applyFont="1" applyBorder="1" applyAlignment="1">
      <alignment horizontal="left"/>
      <protection/>
    </xf>
    <xf numFmtId="176" fontId="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73" fontId="22" fillId="0" borderId="0" xfId="15" applyFont="1" applyFill="1" applyBorder="1" applyAlignment="1">
      <alignment horizontal="right"/>
    </xf>
    <xf numFmtId="0" fontId="22" fillId="3" borderId="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0" xfId="31" applyFont="1" applyFill="1" applyBorder="1">
      <alignment/>
      <protection/>
    </xf>
    <xf numFmtId="176" fontId="25" fillId="3" borderId="6" xfId="0" applyNumberFormat="1" applyFont="1" applyFill="1" applyBorder="1" applyAlignment="1" applyProtection="1">
      <alignment horizontal="left"/>
      <protection/>
    </xf>
    <xf numFmtId="176" fontId="22" fillId="3" borderId="0" xfId="31" applyNumberFormat="1" applyFont="1" applyFill="1" applyBorder="1" applyAlignment="1">
      <alignment horizontal="right"/>
      <protection/>
    </xf>
    <xf numFmtId="0" fontId="22" fillId="3" borderId="6" xfId="0" applyFont="1" applyFill="1" applyBorder="1" applyAlignment="1">
      <alignment/>
    </xf>
    <xf numFmtId="0" fontId="25" fillId="3" borderId="2" xfId="31" applyFont="1" applyFill="1" applyBorder="1">
      <alignment/>
      <protection/>
    </xf>
    <xf numFmtId="176" fontId="25" fillId="3" borderId="6" xfId="30" applyNumberFormat="1" applyFont="1" applyFill="1" applyBorder="1" applyAlignment="1" applyProtection="1">
      <alignment horizontal="left"/>
      <protection/>
    </xf>
    <xf numFmtId="0" fontId="22" fillId="3" borderId="2" xfId="30" applyFont="1" applyFill="1" applyBorder="1">
      <alignment/>
      <protection/>
    </xf>
    <xf numFmtId="0" fontId="22" fillId="3" borderId="0" xfId="19" applyNumberFormat="1" applyFont="1" applyFill="1" applyAlignment="1">
      <alignment horizontal="center"/>
    </xf>
    <xf numFmtId="176" fontId="22" fillId="3" borderId="0" xfId="30" applyNumberFormat="1" applyFont="1" applyFill="1" applyAlignment="1" applyProtection="1">
      <alignment horizontal="right"/>
      <protection/>
    </xf>
    <xf numFmtId="0" fontId="22" fillId="3" borderId="6" xfId="30" applyFont="1" applyFill="1" applyBorder="1">
      <alignment/>
      <protection/>
    </xf>
    <xf numFmtId="0" fontId="22" fillId="3" borderId="0" xfId="19" applyNumberFormat="1" applyFont="1" applyFill="1" applyBorder="1" applyAlignment="1">
      <alignment horizontal="center"/>
    </xf>
    <xf numFmtId="176" fontId="22" fillId="3" borderId="0" xfId="30" applyNumberFormat="1" applyFont="1" applyFill="1" applyBorder="1" applyAlignment="1" applyProtection="1">
      <alignment horizontal="right"/>
      <protection/>
    </xf>
    <xf numFmtId="181" fontId="22" fillId="3" borderId="2" xfId="32" applyNumberFormat="1" applyFont="1" applyFill="1" applyBorder="1" applyAlignment="1">
      <alignment horizontal="right"/>
      <protection/>
    </xf>
    <xf numFmtId="0" fontId="22" fillId="3" borderId="0" xfId="0" applyFont="1" applyFill="1" applyBorder="1" applyAlignment="1">
      <alignment horizontal="center"/>
    </xf>
    <xf numFmtId="184" fontId="22" fillId="3" borderId="0" xfId="15" applyNumberFormat="1" applyFont="1" applyFill="1" applyBorder="1" applyAlignment="1">
      <alignment/>
    </xf>
    <xf numFmtId="0" fontId="22" fillId="3" borderId="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/>
    </xf>
    <xf numFmtId="176" fontId="22" fillId="3" borderId="1" xfId="0" applyNumberFormat="1" applyFont="1" applyFill="1" applyBorder="1" applyAlignment="1" applyProtection="1">
      <alignment horizontal="left"/>
      <protection/>
    </xf>
    <xf numFmtId="181" fontId="22" fillId="3" borderId="10" xfId="0" applyNumberFormat="1" applyFont="1" applyFill="1" applyBorder="1" applyAlignment="1">
      <alignment horizontal="right"/>
    </xf>
    <xf numFmtId="0" fontId="22" fillId="3" borderId="4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176" fontId="22" fillId="3" borderId="6" xfId="0" applyNumberFormat="1" applyFont="1" applyFill="1" applyBorder="1" applyAlignment="1" applyProtection="1">
      <alignment horizontal="left"/>
      <protection/>
    </xf>
    <xf numFmtId="176" fontId="22" fillId="3" borderId="2" xfId="0" applyNumberFormat="1" applyFont="1" applyFill="1" applyBorder="1" applyAlignment="1">
      <alignment horizontal="right"/>
    </xf>
    <xf numFmtId="0" fontId="22" fillId="0" borderId="0" xfId="25" applyFont="1" applyBorder="1" applyAlignment="1">
      <alignment horizontal="center"/>
      <protection/>
    </xf>
    <xf numFmtId="186" fontId="25" fillId="0" borderId="0" xfId="18" applyNumberFormat="1" applyFont="1" applyAlignment="1">
      <alignment/>
    </xf>
    <xf numFmtId="1" fontId="25" fillId="0" borderId="0" xfId="27" applyNumberFormat="1" applyFont="1" applyFill="1" applyBorder="1" applyAlignment="1" quotePrefix="1">
      <alignment horizontal="center" wrapText="1"/>
      <protection/>
    </xf>
    <xf numFmtId="3" fontId="25" fillId="0" borderId="1" xfId="27" applyNumberFormat="1" applyFont="1" applyFill="1" applyBorder="1" applyAlignment="1">
      <alignment horizontal="center" wrapText="1"/>
      <protection/>
    </xf>
    <xf numFmtId="0" fontId="25" fillId="0" borderId="0" xfId="29" applyFont="1" applyBorder="1" applyAlignment="1">
      <alignment horizontal="center"/>
      <protection/>
    </xf>
    <xf numFmtId="0" fontId="37" fillId="0" borderId="0" xfId="29" applyFont="1" applyBorder="1" applyAlignment="1">
      <alignment horizontal="left"/>
      <protection/>
    </xf>
    <xf numFmtId="186" fontId="25" fillId="0" borderId="0" xfId="18" applyNumberFormat="1" applyFont="1" applyAlignment="1">
      <alignment horizontal="center"/>
    </xf>
    <xf numFmtId="186" fontId="31" fillId="0" borderId="0" xfId="18" applyNumberFormat="1" applyFont="1" applyBorder="1" applyAlignment="1">
      <alignment horizontal="center"/>
    </xf>
    <xf numFmtId="0" fontId="22" fillId="0" borderId="1" xfId="27" applyFont="1" applyFill="1" applyBorder="1" applyAlignment="1">
      <alignment horizontal="center"/>
      <protection/>
    </xf>
    <xf numFmtId="186" fontId="25" fillId="0" borderId="0" xfId="18" applyNumberFormat="1" applyFont="1" applyBorder="1" applyAlignment="1">
      <alignment horizontal="center"/>
    </xf>
    <xf numFmtId="186" fontId="25" fillId="0" borderId="0" xfId="18" applyNumberFormat="1" applyFont="1" applyFill="1" applyAlignment="1">
      <alignment horizontal="center"/>
    </xf>
    <xf numFmtId="0" fontId="25" fillId="0" borderId="1" xfId="29" applyFont="1" applyBorder="1" applyAlignment="1">
      <alignment horizontal="center"/>
      <protection/>
    </xf>
    <xf numFmtId="0" fontId="5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72" fontId="31" fillId="0" borderId="0" xfId="20" applyFont="1" applyAlignment="1">
      <alignment horizontal="center"/>
    </xf>
    <xf numFmtId="0" fontId="31" fillId="0" borderId="0" xfId="26" applyFont="1" applyFill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26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 vertical="distributed"/>
    </xf>
    <xf numFmtId="0" fontId="25" fillId="0" borderId="13" xfId="0" applyFont="1" applyFill="1" applyBorder="1" applyAlignment="1">
      <alignment horizontal="center" vertical="distributed"/>
    </xf>
    <xf numFmtId="0" fontId="25" fillId="0" borderId="12" xfId="0" applyFont="1" applyBorder="1" applyAlignment="1">
      <alignment horizontal="center" vertical="distributed"/>
    </xf>
    <xf numFmtId="0" fontId="25" fillId="0" borderId="13" xfId="0" applyFont="1" applyBorder="1" applyAlignment="1">
      <alignment horizontal="center" vertical="distributed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justify" wrapText="1"/>
    </xf>
    <xf numFmtId="0" fontId="3" fillId="0" borderId="0" xfId="0" applyFont="1" applyFill="1" applyAlignment="1">
      <alignment horizontal="center"/>
    </xf>
    <xf numFmtId="192" fontId="3" fillId="0" borderId="1" xfId="0" applyNumberFormat="1" applyFont="1" applyFill="1" applyBorder="1" applyAlignment="1" quotePrefix="1">
      <alignment horizontal="center"/>
    </xf>
    <xf numFmtId="192" fontId="31" fillId="0" borderId="1" xfId="0" applyNumberFormat="1" applyFont="1" applyFill="1" applyBorder="1" applyAlignment="1" quotePrefix="1">
      <alignment horizontal="center"/>
    </xf>
    <xf numFmtId="192" fontId="14" fillId="0" borderId="0" xfId="36" applyNumberFormat="1" applyFont="1" applyBorder="1" applyAlignment="1">
      <alignment horizontal="center"/>
      <protection/>
    </xf>
    <xf numFmtId="0" fontId="25" fillId="0" borderId="7" xfId="0" applyFont="1" applyBorder="1" applyAlignment="1">
      <alignment horizontal="center" vertical="distributed" wrapText="1"/>
    </xf>
    <xf numFmtId="0" fontId="25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5" fillId="0" borderId="4" xfId="0" applyFont="1" applyBorder="1" applyAlignment="1">
      <alignment horizontal="center" vertical="distributed" wrapText="1"/>
    </xf>
  </cellXfs>
  <cellStyles count="27">
    <cellStyle name="Normal" xfId="0"/>
    <cellStyle name="Comma" xfId="15"/>
    <cellStyle name="Comma [0]" xfId="16"/>
    <cellStyle name="Comma_Market statistic 2008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Market statistic 2008" xfId="26"/>
    <cellStyle name="Normal_Page1-1" xfId="27"/>
    <cellStyle name="Normal_Page15" xfId="28"/>
    <cellStyle name="Normal_Page16 (new)" xfId="29"/>
    <cellStyle name="Normal_Page4 (as at Nov)" xfId="30"/>
    <cellStyle name="Normal_Sheet1" xfId="31"/>
    <cellStyle name="Normal_Sheet1_1" xfId="32"/>
    <cellStyle name="Percent" xfId="33"/>
    <cellStyle name="一般_CE-0004" xfId="34"/>
    <cellStyle name="一般_CE-0016" xfId="35"/>
    <cellStyle name="一般_Ce-derivatives" xfId="36"/>
    <cellStyle name="千分位[0]_CE-0004" xfId="37"/>
    <cellStyle name="千分位_CE-0004" xfId="38"/>
    <cellStyle name="貨幣 [0]_CE-0004" xfId="39"/>
    <cellStyle name="貨幣_CE-000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5EF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516" t="s">
        <v>218</v>
      </c>
      <c r="E2" s="14"/>
      <c r="F2" s="14"/>
      <c r="G2" s="14"/>
      <c r="H2" s="14"/>
      <c r="I2" s="15"/>
      <c r="J2" s="15"/>
      <c r="K2" s="15"/>
      <c r="L2" s="15"/>
      <c r="M2" s="15"/>
      <c r="N2" s="15"/>
    </row>
    <row r="3" spans="2:14" ht="14.25" customHeight="1">
      <c r="B3" s="16"/>
      <c r="C3" s="13"/>
      <c r="D3" s="516"/>
      <c r="E3" s="14"/>
      <c r="F3" s="14"/>
      <c r="G3" s="14"/>
      <c r="H3" s="14"/>
      <c r="I3" s="15"/>
      <c r="J3" s="15"/>
      <c r="K3" s="15"/>
      <c r="L3" s="15"/>
      <c r="M3" s="15"/>
      <c r="N3" s="15"/>
    </row>
    <row r="4" spans="2:14" ht="20.25" customHeight="1">
      <c r="B4" s="16"/>
      <c r="C4" s="13"/>
      <c r="D4" s="516"/>
      <c r="E4" s="14"/>
      <c r="F4" s="14"/>
      <c r="G4" s="14"/>
      <c r="H4" s="14"/>
      <c r="I4" s="131" t="s">
        <v>39</v>
      </c>
      <c r="J4" s="15"/>
      <c r="K4" s="15"/>
      <c r="L4" s="15"/>
      <c r="M4" s="15"/>
      <c r="N4" s="15"/>
    </row>
    <row r="5" spans="2:14" ht="14.25" customHeight="1">
      <c r="B5" s="16"/>
      <c r="C5" s="15"/>
      <c r="D5" s="15"/>
      <c r="E5" s="15"/>
      <c r="F5" s="15"/>
      <c r="G5" s="15"/>
      <c r="H5" s="15"/>
      <c r="I5" s="130"/>
      <c r="J5" s="15"/>
      <c r="K5" s="15"/>
      <c r="L5" s="15"/>
      <c r="M5" s="15"/>
      <c r="N5" s="15"/>
    </row>
    <row r="6" spans="2:14" ht="20.25" customHeight="1">
      <c r="B6" s="517" t="s">
        <v>0</v>
      </c>
      <c r="C6" s="518" t="s">
        <v>181</v>
      </c>
      <c r="D6" s="15"/>
      <c r="E6" s="15"/>
      <c r="F6" s="15"/>
      <c r="G6" s="15"/>
      <c r="H6" s="15"/>
      <c r="I6" s="520" t="s">
        <v>142</v>
      </c>
      <c r="J6" s="15"/>
      <c r="K6" s="15"/>
      <c r="L6" s="15"/>
      <c r="M6" s="15"/>
      <c r="N6" s="15"/>
    </row>
    <row r="7" spans="2:14" ht="21.75" customHeight="1">
      <c r="B7" s="16"/>
      <c r="C7" s="518"/>
      <c r="D7" s="15"/>
      <c r="E7" s="15"/>
      <c r="F7" s="15"/>
      <c r="G7" s="15"/>
      <c r="H7" s="15"/>
      <c r="I7" s="521"/>
      <c r="J7" s="15"/>
      <c r="K7" s="15"/>
      <c r="L7" s="15"/>
      <c r="M7" s="15"/>
      <c r="N7" s="15"/>
    </row>
    <row r="8" spans="2:14" ht="23.25">
      <c r="B8" s="517" t="s">
        <v>1</v>
      </c>
      <c r="C8" s="518" t="s">
        <v>2</v>
      </c>
      <c r="D8" s="17"/>
      <c r="E8" s="18"/>
      <c r="F8" s="18"/>
      <c r="G8" s="18"/>
      <c r="H8" s="19"/>
      <c r="I8" s="520" t="s">
        <v>149</v>
      </c>
      <c r="J8" s="18"/>
      <c r="K8" s="20"/>
      <c r="L8" s="15"/>
      <c r="M8" s="15"/>
      <c r="N8" s="15"/>
    </row>
    <row r="9" spans="2:14" ht="21.75" customHeight="1">
      <c r="B9" s="517"/>
      <c r="C9" s="519"/>
      <c r="D9" s="17"/>
      <c r="E9" s="18"/>
      <c r="F9" s="18"/>
      <c r="G9" s="18"/>
      <c r="H9" s="19"/>
      <c r="I9" s="450"/>
      <c r="J9" s="18"/>
      <c r="K9" s="20"/>
      <c r="L9" s="15"/>
      <c r="M9" s="15"/>
      <c r="N9" s="15"/>
    </row>
    <row r="10" spans="2:14" ht="23.25">
      <c r="B10" s="517" t="s">
        <v>3</v>
      </c>
      <c r="C10" s="518" t="s">
        <v>4</v>
      </c>
      <c r="D10" s="21"/>
      <c r="E10" s="18"/>
      <c r="F10" s="22"/>
      <c r="G10" s="18"/>
      <c r="H10" s="19"/>
      <c r="I10" s="520" t="s">
        <v>226</v>
      </c>
      <c r="J10" s="12"/>
      <c r="K10" s="23"/>
      <c r="L10" s="24"/>
      <c r="M10" s="25"/>
      <c r="N10" s="15"/>
    </row>
    <row r="11" spans="2:14" ht="21" customHeight="1">
      <c r="B11" s="517"/>
      <c r="C11" s="519"/>
      <c r="D11" s="26"/>
      <c r="E11" s="27"/>
      <c r="F11" s="22"/>
      <c r="G11" s="18"/>
      <c r="H11" s="18"/>
      <c r="I11" s="450"/>
      <c r="J11" s="28"/>
      <c r="K11" s="23"/>
      <c r="L11" s="24"/>
      <c r="M11" s="24"/>
      <c r="N11" s="15"/>
    </row>
    <row r="12" spans="2:14" ht="23.25">
      <c r="B12" s="517" t="s">
        <v>5</v>
      </c>
      <c r="C12" s="518" t="s">
        <v>6</v>
      </c>
      <c r="D12" s="29"/>
      <c r="E12" s="18"/>
      <c r="F12" s="30"/>
      <c r="G12" s="18"/>
      <c r="H12" s="18"/>
      <c r="I12" s="520" t="s">
        <v>227</v>
      </c>
      <c r="J12" s="31"/>
      <c r="K12" s="32"/>
      <c r="L12" s="24"/>
      <c r="M12" s="24"/>
      <c r="N12" s="15"/>
    </row>
    <row r="13" spans="1:14" s="34" customFormat="1" ht="21" customHeight="1">
      <c r="A13" s="446"/>
      <c r="B13" s="447"/>
      <c r="C13" s="448"/>
      <c r="D13" s="449"/>
      <c r="E13" s="450"/>
      <c r="F13" s="451"/>
      <c r="G13" s="451"/>
      <c r="H13" s="450"/>
      <c r="I13" s="482"/>
      <c r="J13" s="18"/>
      <c r="K13" s="25"/>
      <c r="L13" s="24"/>
      <c r="M13" s="24"/>
      <c r="N13" s="33"/>
    </row>
    <row r="14" spans="2:14" ht="16.5">
      <c r="B14" s="24"/>
      <c r="C14" s="24"/>
      <c r="D14" s="37"/>
      <c r="E14" s="24"/>
      <c r="F14" s="41"/>
      <c r="G14" s="24"/>
      <c r="H14" s="24"/>
      <c r="I14" s="24"/>
      <c r="J14" s="38"/>
      <c r="K14" s="24"/>
      <c r="L14" s="24"/>
      <c r="M14" s="24"/>
      <c r="N14" s="15"/>
    </row>
    <row r="15" spans="2:14" ht="16.5">
      <c r="B15" s="24"/>
      <c r="C15" s="24"/>
      <c r="D15" s="38"/>
      <c r="E15" s="24"/>
      <c r="F15" s="41"/>
      <c r="G15" s="24"/>
      <c r="H15" s="39"/>
      <c r="I15" s="24"/>
      <c r="J15" s="38"/>
      <c r="K15" s="41"/>
      <c r="L15" s="24"/>
      <c r="M15" s="39"/>
      <c r="N15" s="15"/>
    </row>
    <row r="16" spans="2:14" ht="16.5">
      <c r="B16" s="24"/>
      <c r="C16" s="24"/>
      <c r="D16" s="37"/>
      <c r="E16" s="24"/>
      <c r="F16" s="23"/>
      <c r="G16" s="24"/>
      <c r="H16" s="25"/>
      <c r="I16" s="24"/>
      <c r="J16" s="38"/>
      <c r="K16" s="23"/>
      <c r="L16" s="24"/>
      <c r="M16" s="25"/>
      <c r="N16" s="15"/>
    </row>
    <row r="17" spans="2:14" ht="16.5">
      <c r="B17" s="24"/>
      <c r="C17" s="24"/>
      <c r="D17" s="37"/>
      <c r="E17" s="24"/>
      <c r="F17" s="24"/>
      <c r="G17" s="24"/>
      <c r="H17" s="24"/>
      <c r="I17" s="24"/>
      <c r="J17" s="38"/>
      <c r="K17" s="24"/>
      <c r="L17" s="24"/>
      <c r="M17" s="24"/>
      <c r="N17" s="15"/>
    </row>
    <row r="18" spans="2:14" ht="16.5">
      <c r="B18" s="24"/>
      <c r="C18" s="24"/>
      <c r="D18" s="38"/>
      <c r="E18" s="24"/>
      <c r="F18" s="41"/>
      <c r="G18" s="24"/>
      <c r="H18" s="39"/>
      <c r="I18" s="24"/>
      <c r="J18" s="38"/>
      <c r="K18" s="41"/>
      <c r="L18" s="24"/>
      <c r="M18" s="39"/>
      <c r="N18" s="15"/>
    </row>
    <row r="19" spans="2:14" ht="16.5">
      <c r="B19" s="24"/>
      <c r="C19" s="24"/>
      <c r="D19" s="37"/>
      <c r="E19" s="24"/>
      <c r="F19" s="23"/>
      <c r="G19" s="24"/>
      <c r="H19" s="25"/>
      <c r="I19" s="24"/>
      <c r="J19" s="38"/>
      <c r="K19" s="23"/>
      <c r="L19" s="24"/>
      <c r="M19" s="25"/>
      <c r="N19" s="15"/>
    </row>
    <row r="20" spans="2:14" ht="16.5">
      <c r="B20" s="24"/>
      <c r="C20" s="36"/>
      <c r="D20" s="37"/>
      <c r="E20" s="24"/>
      <c r="F20" s="24"/>
      <c r="G20" s="24"/>
      <c r="H20" s="24"/>
      <c r="I20" s="24"/>
      <c r="J20" s="38"/>
      <c r="K20" s="36"/>
      <c r="L20" s="36"/>
      <c r="M20" s="24"/>
      <c r="N20" s="15"/>
    </row>
    <row r="21" spans="2:14" ht="16.5">
      <c r="B21" s="24"/>
      <c r="C21" s="36"/>
      <c r="D21" s="42"/>
      <c r="E21" s="24"/>
      <c r="F21" s="43"/>
      <c r="G21" s="43"/>
      <c r="H21" s="39"/>
      <c r="I21" s="24"/>
      <c r="J21" s="38"/>
      <c r="K21" s="40"/>
      <c r="L21" s="36"/>
      <c r="M21" s="39"/>
      <c r="N21" s="15"/>
    </row>
    <row r="22" spans="2:14" ht="16.5">
      <c r="B22" s="24"/>
      <c r="C22" s="24"/>
      <c r="D22" s="37"/>
      <c r="E22" s="24"/>
      <c r="F22" s="23"/>
      <c r="G22" s="24"/>
      <c r="H22" s="25"/>
      <c r="I22" s="24"/>
      <c r="J22" s="38"/>
      <c r="K22" s="23"/>
      <c r="L22" s="24"/>
      <c r="M22" s="25"/>
      <c r="N22" s="15"/>
    </row>
    <row r="23" spans="2:14" ht="16.5">
      <c r="B23" s="24"/>
      <c r="C23" s="36"/>
      <c r="D23" s="44"/>
      <c r="E23" s="24"/>
      <c r="F23" s="563"/>
      <c r="G23" s="563"/>
      <c r="H23" s="24"/>
      <c r="I23" s="24"/>
      <c r="J23" s="38"/>
      <c r="K23" s="45"/>
      <c r="L23" s="45"/>
      <c r="M23" s="24"/>
      <c r="N23" s="15"/>
    </row>
    <row r="24" spans="2:14" ht="16.5">
      <c r="B24" s="24"/>
      <c r="C24" s="24"/>
      <c r="D24" s="38"/>
      <c r="E24" s="24"/>
      <c r="F24" s="35"/>
      <c r="G24" s="35"/>
      <c r="H24" s="39"/>
      <c r="I24" s="24"/>
      <c r="J24" s="38"/>
      <c r="K24" s="24"/>
      <c r="L24" s="24"/>
      <c r="M24" s="39"/>
      <c r="N24" s="15"/>
    </row>
    <row r="25" spans="2:14" ht="15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5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5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1">
    <mergeCell ref="F23:G23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231" customWidth="1"/>
    <col min="2" max="2" width="2.50390625" style="231" customWidth="1"/>
    <col min="3" max="3" width="73.00390625" style="231" customWidth="1"/>
    <col min="4" max="4" width="17.25390625" style="231" customWidth="1"/>
    <col min="5" max="5" width="10.75390625" style="231" customWidth="1"/>
    <col min="6" max="6" width="6.75390625" style="231" customWidth="1"/>
    <col min="7" max="16384" width="9.00390625" style="231" customWidth="1"/>
  </cols>
  <sheetData>
    <row r="1" spans="1:2" ht="18.75">
      <c r="A1" s="236" t="s">
        <v>263</v>
      </c>
      <c r="B1" s="236"/>
    </row>
    <row r="2" spans="1:2" ht="18.75">
      <c r="A2" s="253"/>
      <c r="B2" s="236"/>
    </row>
    <row r="3" spans="1:2" ht="18.75">
      <c r="A3" s="236"/>
      <c r="B3" s="236"/>
    </row>
    <row r="4" spans="1:4" ht="15.75">
      <c r="A4" s="252" t="s">
        <v>175</v>
      </c>
      <c r="B4" s="252"/>
      <c r="C4" s="239"/>
      <c r="D4" s="239"/>
    </row>
    <row r="5" spans="1:5" s="176" customFormat="1" ht="27" customHeight="1">
      <c r="A5" s="254" t="s">
        <v>13</v>
      </c>
      <c r="B5" s="255"/>
      <c r="C5" s="309" t="s">
        <v>16</v>
      </c>
      <c r="D5" s="584" t="s">
        <v>15</v>
      </c>
      <c r="E5" s="585"/>
    </row>
    <row r="6" spans="1:6" s="175" customFormat="1" ht="22.5" customHeight="1">
      <c r="A6" s="257">
        <v>1</v>
      </c>
      <c r="B6" s="334"/>
      <c r="C6" s="222" t="s">
        <v>230</v>
      </c>
      <c r="D6" s="490">
        <v>30.16109048</v>
      </c>
      <c r="E6" s="392"/>
      <c r="F6" s="260"/>
    </row>
    <row r="7" spans="1:6" s="175" customFormat="1" ht="22.5" customHeight="1">
      <c r="A7" s="257">
        <v>2</v>
      </c>
      <c r="B7" s="334"/>
      <c r="C7" s="222" t="s">
        <v>231</v>
      </c>
      <c r="D7" s="491">
        <v>19.4106</v>
      </c>
      <c r="E7" s="222"/>
      <c r="F7" s="260"/>
    </row>
    <row r="8" spans="1:6" s="175" customFormat="1" ht="22.5" customHeight="1">
      <c r="A8" s="257">
        <v>3</v>
      </c>
      <c r="B8" s="334"/>
      <c r="C8" s="222" t="s">
        <v>232</v>
      </c>
      <c r="D8" s="491">
        <v>18.23085</v>
      </c>
      <c r="E8" s="222"/>
      <c r="F8" s="260"/>
    </row>
    <row r="9" spans="1:6" s="175" customFormat="1" ht="22.5" customHeight="1">
      <c r="A9" s="257">
        <v>4</v>
      </c>
      <c r="B9" s="334"/>
      <c r="C9" s="222" t="s">
        <v>233</v>
      </c>
      <c r="D9" s="491">
        <v>17.49</v>
      </c>
      <c r="E9" s="222"/>
      <c r="F9" s="260"/>
    </row>
    <row r="10" spans="1:6" s="175" customFormat="1" ht="22.5" customHeight="1">
      <c r="A10" s="257">
        <v>5</v>
      </c>
      <c r="B10" s="334"/>
      <c r="C10" s="222" t="s">
        <v>234</v>
      </c>
      <c r="D10" s="491">
        <v>14.49</v>
      </c>
      <c r="E10" s="222"/>
      <c r="F10" s="260"/>
    </row>
    <row r="11" spans="1:6" s="175" customFormat="1" ht="22.5" customHeight="1">
      <c r="A11" s="257">
        <v>6</v>
      </c>
      <c r="B11" s="334"/>
      <c r="C11" s="222" t="s">
        <v>235</v>
      </c>
      <c r="D11" s="491">
        <v>10.5445604</v>
      </c>
      <c r="E11" s="263"/>
      <c r="F11" s="260"/>
    </row>
    <row r="12" spans="1:32" s="175" customFormat="1" ht="22.5" customHeight="1">
      <c r="A12" s="257">
        <v>7</v>
      </c>
      <c r="B12" s="334"/>
      <c r="C12" s="222" t="s">
        <v>236</v>
      </c>
      <c r="D12" s="491">
        <v>10.040496368</v>
      </c>
      <c r="E12" s="222"/>
      <c r="F12" s="260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</row>
    <row r="13" spans="1:6" s="175" customFormat="1" ht="22.5" customHeight="1">
      <c r="A13" s="257">
        <v>8</v>
      </c>
      <c r="B13" s="334"/>
      <c r="C13" s="222" t="s">
        <v>237</v>
      </c>
      <c r="D13" s="491">
        <v>9.8441448</v>
      </c>
      <c r="E13" s="222"/>
      <c r="F13" s="260"/>
    </row>
    <row r="14" spans="1:6" s="175" customFormat="1" ht="22.5" customHeight="1">
      <c r="A14" s="257">
        <v>9</v>
      </c>
      <c r="B14" s="334"/>
      <c r="C14" s="222" t="s">
        <v>238</v>
      </c>
      <c r="D14" s="491">
        <v>8.1305</v>
      </c>
      <c r="E14" s="222"/>
      <c r="F14" s="260"/>
    </row>
    <row r="15" spans="1:6" s="175" customFormat="1" ht="22.5" customHeight="1">
      <c r="A15" s="261">
        <v>10</v>
      </c>
      <c r="B15" s="335"/>
      <c r="C15" s="223" t="s">
        <v>259</v>
      </c>
      <c r="D15" s="492">
        <v>6.85</v>
      </c>
      <c r="E15" s="223"/>
      <c r="F15" s="260"/>
    </row>
    <row r="16" spans="1:6" s="175" customFormat="1" ht="22.5" customHeight="1">
      <c r="A16" s="493"/>
      <c r="B16" s="535"/>
      <c r="C16" s="259"/>
      <c r="D16" s="536"/>
      <c r="E16" s="259"/>
      <c r="F16" s="260"/>
    </row>
    <row r="17" spans="1:29" s="175" customFormat="1" ht="15.75">
      <c r="A17" s="175" t="s">
        <v>262</v>
      </c>
      <c r="B17" s="240"/>
      <c r="C17" s="240"/>
      <c r="D17" s="232"/>
      <c r="E17" s="232"/>
      <c r="F17" s="232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</row>
    <row r="18" spans="1:6" s="175" customFormat="1" ht="15">
      <c r="A18" s="175" t="s">
        <v>264</v>
      </c>
      <c r="E18" s="176"/>
      <c r="F18" s="176"/>
    </row>
  </sheetData>
  <mergeCells count="1">
    <mergeCell ref="D5:E5"/>
  </mergeCells>
  <printOptions/>
  <pageMargins left="1.14173228346457" right="0" top="0.590551181102362" bottom="0.196850393700787" header="0.511811023622047" footer="0.1"/>
  <pageSetup firstPageNumber="11" useFirstPageNumber="1" horizontalDpi="300" verticalDpi="300" orientation="landscape" paperSize="9" r:id="rId1"/>
  <headerFooter alignWithMargins="0">
    <oddFooter>&amp;R&amp;"Times New Roman,Regular"&amp;10page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22" t="s">
        <v>18</v>
      </c>
    </row>
    <row r="2" ht="25.5">
      <c r="A2" s="123"/>
    </row>
    <row r="3" ht="2.25" customHeight="1">
      <c r="A3" s="10"/>
    </row>
    <row r="4" s="97" customFormat="1" ht="19.5">
      <c r="A4" s="151" t="s">
        <v>74</v>
      </c>
    </row>
    <row r="5" s="97" customFormat="1" ht="19.5">
      <c r="A5" s="47"/>
    </row>
    <row r="6" s="97" customFormat="1" ht="18.75"/>
    <row r="7" spans="1:3" s="124" customFormat="1" ht="19.5" customHeight="1">
      <c r="A7" s="9" t="s">
        <v>36</v>
      </c>
      <c r="B7" s="97"/>
      <c r="C7" s="97"/>
    </row>
    <row r="8" spans="1:3" s="124" customFormat="1" ht="18.75">
      <c r="A8" s="9"/>
      <c r="B8" s="97"/>
      <c r="C8" s="97"/>
    </row>
    <row r="9" spans="1:3" s="124" customFormat="1" ht="13.5" customHeight="1">
      <c r="A9" s="9"/>
      <c r="B9" s="97"/>
      <c r="C9" s="97"/>
    </row>
    <row r="10" spans="1:3" s="124" customFormat="1" ht="54" customHeight="1">
      <c r="A10" s="588" t="s">
        <v>40</v>
      </c>
      <c r="B10" s="589"/>
      <c r="C10" s="589"/>
    </row>
    <row r="11" spans="1:4" s="124" customFormat="1" ht="18.75">
      <c r="A11" s="152"/>
      <c r="B11" s="97"/>
      <c r="C11" s="97"/>
      <c r="D11" s="126"/>
    </row>
    <row r="12" spans="1:4" s="124" customFormat="1" ht="18.75">
      <c r="A12" s="152"/>
      <c r="B12" s="97"/>
      <c r="C12" s="97"/>
      <c r="D12" s="126"/>
    </row>
    <row r="13" spans="1:5" s="124" customFormat="1" ht="15.75" customHeight="1">
      <c r="A13" s="9" t="s">
        <v>37</v>
      </c>
      <c r="B13" s="153"/>
      <c r="C13" s="153"/>
      <c r="D13" s="125"/>
      <c r="E13" s="125"/>
    </row>
    <row r="14" spans="1:5" s="124" customFormat="1" ht="15.75" customHeight="1">
      <c r="A14" s="47"/>
      <c r="B14" s="153"/>
      <c r="C14" s="153"/>
      <c r="D14" s="125"/>
      <c r="E14" s="125"/>
    </row>
    <row r="15" spans="1:5" s="124" customFormat="1" ht="12" customHeight="1">
      <c r="A15" s="152"/>
      <c r="B15" s="154"/>
      <c r="C15" s="97"/>
      <c r="D15" s="127"/>
      <c r="E15" s="127"/>
    </row>
    <row r="16" spans="1:3" s="128" customFormat="1" ht="43.5" customHeight="1">
      <c r="A16" s="590" t="s">
        <v>228</v>
      </c>
      <c r="B16" s="590"/>
      <c r="C16" s="590"/>
    </row>
    <row r="17" spans="1:3" s="124" customFormat="1" ht="18.75">
      <c r="A17" s="152"/>
      <c r="B17" s="97"/>
      <c r="C17" s="97"/>
    </row>
    <row r="18" spans="1:3" s="124" customFormat="1" ht="18.75">
      <c r="A18" s="152"/>
      <c r="B18" s="97"/>
      <c r="C18" s="97"/>
    </row>
    <row r="19" spans="1:3" s="124" customFormat="1" ht="15" customHeight="1">
      <c r="A19" s="9" t="s">
        <v>130</v>
      </c>
      <c r="B19" s="155"/>
      <c r="C19" s="155"/>
    </row>
    <row r="20" spans="1:3" s="124" customFormat="1" ht="15" customHeight="1">
      <c r="A20" s="47"/>
      <c r="B20" s="155"/>
      <c r="C20" s="155"/>
    </row>
    <row r="21" spans="1:3" s="124" customFormat="1" ht="11.25" customHeight="1">
      <c r="A21" s="155"/>
      <c r="B21" s="155"/>
      <c r="C21" s="155"/>
    </row>
    <row r="22" spans="1:3" s="124" customFormat="1" ht="42" customHeight="1">
      <c r="A22" s="590" t="s">
        <v>41</v>
      </c>
      <c r="B22" s="590"/>
      <c r="C22" s="590"/>
    </row>
    <row r="23" spans="1:5" s="94" customFormat="1" ht="10.5" customHeight="1">
      <c r="A23" s="96"/>
      <c r="B23" s="8"/>
      <c r="C23" s="8"/>
      <c r="D23" s="2"/>
      <c r="E23" s="2"/>
    </row>
    <row r="24" spans="1:5" s="94" customFormat="1" ht="15.75">
      <c r="A24" s="96"/>
      <c r="B24" s="8"/>
      <c r="D24" s="2"/>
      <c r="E24" s="2"/>
    </row>
    <row r="25" spans="1:5" s="94" customFormat="1" ht="15.75">
      <c r="A25" s="96"/>
      <c r="B25" s="8"/>
      <c r="C25" s="8"/>
      <c r="D25" s="4"/>
      <c r="E25" s="4"/>
    </row>
    <row r="26" spans="1:5" s="94" customFormat="1" ht="15.75">
      <c r="A26" s="96"/>
      <c r="B26" s="8"/>
      <c r="C26" s="8"/>
      <c r="E26" s="2"/>
    </row>
    <row r="27" spans="1:5" s="94" customFormat="1" ht="15.75">
      <c r="A27" s="96"/>
      <c r="B27" s="8"/>
      <c r="C27" s="8"/>
      <c r="D27" s="4"/>
      <c r="E27" s="4"/>
    </row>
    <row r="28" spans="1:5" s="94" customFormat="1" ht="15.75">
      <c r="A28" s="8"/>
      <c r="B28" s="2"/>
      <c r="C28" s="2"/>
      <c r="D28" s="2"/>
      <c r="E28" s="2"/>
    </row>
    <row r="29" spans="1:5" s="94" customFormat="1" ht="15.75">
      <c r="A29" s="8"/>
      <c r="B29" s="2"/>
      <c r="C29" s="2"/>
      <c r="D29" s="217"/>
      <c r="E29" s="2"/>
    </row>
    <row r="30" spans="1:5" s="94" customFormat="1" ht="15.75">
      <c r="A30" s="8"/>
      <c r="B30" s="2"/>
      <c r="C30" s="2"/>
      <c r="D30" s="4"/>
      <c r="E30" s="4"/>
    </row>
    <row r="31" s="94" customFormat="1" ht="12.75"/>
    <row r="32" s="94" customFormat="1" ht="12.75"/>
    <row r="33" s="94" customFormat="1" ht="12.75"/>
    <row r="34" s="94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5" useFirstPageNumber="1" horizontalDpi="300" verticalDpi="300" orientation="landscape" paperSize="9" r:id="rId1"/>
  <headerFooter alignWithMargins="0">
    <oddFooter>&amp;R&amp;"Times New Roman,Regular"&amp;10page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selection activeCell="A1" sqref="A1"/>
    </sheetView>
  </sheetViews>
  <sheetFormatPr defaultColWidth="9.00390625" defaultRowHeight="16.5"/>
  <cols>
    <col min="1" max="1" width="44.875" style="231" customWidth="1"/>
    <col min="2" max="2" width="3.50390625" style="231" customWidth="1"/>
    <col min="3" max="3" width="12.75390625" style="231" customWidth="1"/>
    <col min="4" max="4" width="1.875" style="231" customWidth="1"/>
    <col min="5" max="5" width="9.125" style="231" customWidth="1"/>
    <col min="6" max="6" width="1.37890625" style="231" customWidth="1"/>
    <col min="7" max="7" width="12.75390625" style="231" customWidth="1"/>
    <col min="8" max="8" width="1.875" style="231" customWidth="1"/>
    <col min="9" max="9" width="9.125" style="231" customWidth="1"/>
    <col min="10" max="10" width="1.4921875" style="231" customWidth="1"/>
    <col min="11" max="11" width="8.75390625" style="231" bestFit="1" customWidth="1"/>
    <col min="12" max="12" width="2.25390625" style="231" customWidth="1"/>
    <col min="13" max="13" width="9.00390625" style="231" customWidth="1"/>
    <col min="14" max="14" width="8.00390625" style="231" customWidth="1"/>
    <col min="15" max="15" width="7.375" style="231" customWidth="1"/>
    <col min="16" max="16384" width="9.00390625" style="231" customWidth="1"/>
  </cols>
  <sheetData>
    <row r="1" ht="20.25">
      <c r="A1" s="250" t="s">
        <v>128</v>
      </c>
    </row>
    <row r="3" ht="19.5" customHeight="1">
      <c r="A3" s="236" t="s">
        <v>19</v>
      </c>
    </row>
    <row r="4" ht="19.5" customHeight="1">
      <c r="A4" s="236"/>
    </row>
    <row r="5" spans="1:9" ht="19.5" customHeight="1">
      <c r="A5" s="236"/>
      <c r="C5" s="591" t="s">
        <v>118</v>
      </c>
      <c r="D5" s="591"/>
      <c r="E5" s="591"/>
      <c r="F5" s="591"/>
      <c r="G5" s="591"/>
      <c r="H5" s="591"/>
      <c r="I5" s="591"/>
    </row>
    <row r="6" spans="1:12" ht="18.75">
      <c r="A6" s="236"/>
      <c r="C6" s="593">
        <v>40162</v>
      </c>
      <c r="D6" s="593"/>
      <c r="E6" s="593"/>
      <c r="F6" s="365"/>
      <c r="G6" s="592">
        <v>39813</v>
      </c>
      <c r="H6" s="592"/>
      <c r="I6" s="592"/>
      <c r="J6" s="239"/>
      <c r="K6" s="239" t="s">
        <v>8</v>
      </c>
      <c r="L6" s="239"/>
    </row>
    <row r="7" spans="1:11" ht="15.75">
      <c r="A7" s="241" t="s">
        <v>256</v>
      </c>
      <c r="B7" s="240"/>
      <c r="C7" s="265">
        <v>519</v>
      </c>
      <c r="D7" s="265"/>
      <c r="E7" s="368">
        <f>C7/1313</f>
        <v>0.3952779893373953</v>
      </c>
      <c r="F7" s="237"/>
      <c r="G7" s="136">
        <v>465</v>
      </c>
      <c r="H7" s="136"/>
      <c r="I7" s="303">
        <v>0.3687549563838224</v>
      </c>
      <c r="K7" s="298">
        <f>(C7-G7)/G7*100</f>
        <v>11.612903225806452</v>
      </c>
    </row>
    <row r="8" spans="1:9" ht="16.5">
      <c r="A8" s="267"/>
      <c r="B8" s="240"/>
      <c r="C8" s="237"/>
      <c r="D8" s="237"/>
      <c r="E8" s="237"/>
      <c r="F8" s="237"/>
      <c r="G8" s="237"/>
      <c r="H8" s="237"/>
      <c r="I8" s="237"/>
    </row>
    <row r="9" spans="1:11" ht="18.75">
      <c r="A9" s="241" t="s">
        <v>124</v>
      </c>
      <c r="B9" s="268"/>
      <c r="C9" s="265">
        <v>43</v>
      </c>
      <c r="D9" s="284" t="s">
        <v>72</v>
      </c>
      <c r="E9" s="266">
        <f>C9/64</f>
        <v>0.671875</v>
      </c>
      <c r="F9" s="237"/>
      <c r="G9" s="136">
        <v>28</v>
      </c>
      <c r="H9" s="284" t="s">
        <v>148</v>
      </c>
      <c r="I9" s="303">
        <v>0.5714285714285714</v>
      </c>
      <c r="J9" s="270"/>
      <c r="K9" s="298">
        <f>(C9-G9)/G9*100</f>
        <v>53.57142857142857</v>
      </c>
    </row>
    <row r="10" spans="1:11" ht="16.5">
      <c r="A10" s="267"/>
      <c r="B10" s="268"/>
      <c r="C10" s="265"/>
      <c r="D10" s="265"/>
      <c r="E10" s="265"/>
      <c r="F10" s="237"/>
      <c r="G10" s="136"/>
      <c r="H10" s="136"/>
      <c r="I10" s="136"/>
      <c r="J10" s="270"/>
      <c r="K10" s="270"/>
    </row>
    <row r="11" spans="1:11" ht="15.75">
      <c r="A11" s="241" t="s">
        <v>140</v>
      </c>
      <c r="B11" s="240"/>
      <c r="C11" s="333">
        <v>10350.887323061</v>
      </c>
      <c r="D11" s="272"/>
      <c r="E11" s="266">
        <f>C11/17695.611403734</f>
        <v>0.5849409261370212</v>
      </c>
      <c r="F11" s="246"/>
      <c r="G11" s="452">
        <v>6160.908332593</v>
      </c>
      <c r="H11" s="274"/>
      <c r="I11" s="303">
        <v>0.5982188693416646</v>
      </c>
      <c r="K11" s="298">
        <v>68</v>
      </c>
    </row>
    <row r="12" spans="1:11" ht="16.5">
      <c r="A12" s="267"/>
      <c r="B12" s="240"/>
      <c r="C12" s="276"/>
      <c r="D12" s="276"/>
      <c r="E12" s="276"/>
      <c r="F12" s="246"/>
      <c r="G12" s="277"/>
      <c r="H12" s="277"/>
      <c r="I12" s="277"/>
      <c r="K12" s="247"/>
    </row>
    <row r="13" spans="1:9" ht="15.75">
      <c r="A13" s="358"/>
      <c r="B13" s="240"/>
      <c r="C13" s="265"/>
      <c r="D13" s="265"/>
      <c r="E13" s="265"/>
      <c r="F13" s="237"/>
      <c r="G13" s="237"/>
      <c r="H13" s="237"/>
      <c r="I13" s="237"/>
    </row>
    <row r="14" spans="1:9" ht="15.75">
      <c r="A14" s="358"/>
      <c r="B14" s="240"/>
      <c r="C14" s="591" t="s">
        <v>126</v>
      </c>
      <c r="D14" s="591"/>
      <c r="E14" s="591"/>
      <c r="F14" s="591"/>
      <c r="G14" s="591"/>
      <c r="H14" s="591"/>
      <c r="I14" s="591"/>
    </row>
    <row r="15" spans="1:12" ht="15.75">
      <c r="A15" s="240"/>
      <c r="B15" s="240"/>
      <c r="C15" s="593">
        <v>40162</v>
      </c>
      <c r="D15" s="593"/>
      <c r="E15" s="593"/>
      <c r="F15" s="365"/>
      <c r="G15" s="592">
        <v>39813</v>
      </c>
      <c r="H15" s="592"/>
      <c r="I15" s="592"/>
      <c r="J15" s="239"/>
      <c r="K15" s="239" t="s">
        <v>8</v>
      </c>
      <c r="L15" s="239"/>
    </row>
    <row r="16" spans="1:9" ht="15.75">
      <c r="A16" s="240"/>
      <c r="B16" s="240"/>
      <c r="C16" s="265"/>
      <c r="D16" s="265"/>
      <c r="E16" s="265"/>
      <c r="F16" s="237"/>
      <c r="G16" s="237"/>
      <c r="H16" s="237"/>
      <c r="I16" s="237"/>
    </row>
    <row r="17" spans="1:41" s="281" customFormat="1" ht="15.75">
      <c r="A17" s="241" t="s">
        <v>53</v>
      </c>
      <c r="B17" s="268"/>
      <c r="C17" s="271">
        <f>8044088.722872/238</f>
        <v>33798.69211290756</v>
      </c>
      <c r="D17" s="272"/>
      <c r="E17" s="266">
        <f>C17/47217.733776605</f>
        <v>0.715805046316175</v>
      </c>
      <c r="F17" s="278"/>
      <c r="G17" s="534">
        <v>36642.02067461224</v>
      </c>
      <c r="H17" s="274"/>
      <c r="I17" s="303">
        <v>0.71</v>
      </c>
      <c r="J17" s="268"/>
      <c r="K17" s="298">
        <f>(C17-G17)/G17*100</f>
        <v>-7.759748259938909</v>
      </c>
      <c r="L17" s="279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</row>
    <row r="18" spans="1:41" s="281" customFormat="1" ht="15.75">
      <c r="A18" s="241"/>
      <c r="B18" s="268"/>
      <c r="C18" s="271"/>
      <c r="D18" s="272"/>
      <c r="E18" s="269"/>
      <c r="F18" s="278"/>
      <c r="G18" s="534"/>
      <c r="H18" s="274"/>
      <c r="I18" s="137"/>
      <c r="J18" s="268"/>
      <c r="K18" s="298"/>
      <c r="L18" s="279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</row>
    <row r="19" spans="1:41" s="281" customFormat="1" ht="15.75">
      <c r="A19" s="241" t="s">
        <v>63</v>
      </c>
      <c r="B19" s="268"/>
      <c r="C19" s="271">
        <f>C21+C23</f>
        <v>306.573276368</v>
      </c>
      <c r="D19" s="336" t="s">
        <v>56</v>
      </c>
      <c r="E19" s="266">
        <f>C19/588.295449695</f>
        <v>0.5211212776283447</v>
      </c>
      <c r="F19" s="278"/>
      <c r="G19" s="534">
        <f>G21+G23</f>
        <v>294.11493822799997</v>
      </c>
      <c r="H19" s="274"/>
      <c r="I19" s="303">
        <v>0.6883947867284167</v>
      </c>
      <c r="J19" s="268"/>
      <c r="K19" s="298">
        <f>(C19-G19)/G19*100</f>
        <v>4.235873980104414</v>
      </c>
      <c r="L19" s="279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</row>
    <row r="20" spans="1:12" s="281" customFormat="1" ht="16.5">
      <c r="A20" s="267"/>
      <c r="B20" s="268"/>
      <c r="C20" s="265"/>
      <c r="D20" s="237"/>
      <c r="E20" s="237"/>
      <c r="F20" s="237"/>
      <c r="G20" s="136"/>
      <c r="H20" s="237"/>
      <c r="I20" s="237"/>
      <c r="J20" s="242"/>
      <c r="K20" s="298"/>
      <c r="L20" s="282"/>
    </row>
    <row r="21" spans="1:41" s="281" customFormat="1" ht="15.75">
      <c r="A21" s="241" t="s">
        <v>64</v>
      </c>
      <c r="B21" s="268"/>
      <c r="C21" s="271">
        <v>172.789628438</v>
      </c>
      <c r="D21" s="336" t="s">
        <v>56</v>
      </c>
      <c r="E21" s="266">
        <f>C21/213.931699638</f>
        <v>0.8076859517798546</v>
      </c>
      <c r="F21" s="278"/>
      <c r="G21" s="534">
        <v>47.655883710000005</v>
      </c>
      <c r="H21" s="274"/>
      <c r="I21" s="303">
        <v>0.7223175370824809</v>
      </c>
      <c r="J21" s="268"/>
      <c r="K21" s="298">
        <v>262</v>
      </c>
      <c r="L21" s="279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</row>
    <row r="22" spans="1:12" s="281" customFormat="1" ht="18.75">
      <c r="A22" s="267"/>
      <c r="B22" s="268"/>
      <c r="C22" s="272"/>
      <c r="D22" s="284"/>
      <c r="E22" s="265"/>
      <c r="F22" s="237"/>
      <c r="G22" s="274"/>
      <c r="H22" s="305"/>
      <c r="I22" s="136"/>
      <c r="J22" s="238"/>
      <c r="K22" s="298"/>
      <c r="L22" s="285"/>
    </row>
    <row r="23" spans="1:41" s="281" customFormat="1" ht="15.75">
      <c r="A23" s="241" t="s">
        <v>65</v>
      </c>
      <c r="B23" s="268"/>
      <c r="C23" s="271">
        <v>133.78364793</v>
      </c>
      <c r="D23" s="336" t="s">
        <v>56</v>
      </c>
      <c r="E23" s="266">
        <f>C23/374.363750057</f>
        <v>0.3573627198403433</v>
      </c>
      <c r="F23" s="278"/>
      <c r="G23" s="534">
        <v>246.459054518</v>
      </c>
      <c r="H23" s="274"/>
      <c r="I23" s="303">
        <v>0.6821997172496458</v>
      </c>
      <c r="J23" s="268"/>
      <c r="K23" s="298">
        <f>(C23-G23)/G23*100</f>
        <v>-45.71769814193246</v>
      </c>
      <c r="L23" s="279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</row>
    <row r="24" spans="1:12" s="175" customFormat="1" ht="18.75">
      <c r="A24" s="241"/>
      <c r="B24" s="176"/>
      <c r="C24" s="265"/>
      <c r="D24" s="283"/>
      <c r="E24" s="273"/>
      <c r="F24" s="237"/>
      <c r="G24" s="136"/>
      <c r="H24" s="304"/>
      <c r="I24" s="275"/>
      <c r="J24" s="231"/>
      <c r="K24" s="247"/>
      <c r="L24" s="176"/>
    </row>
    <row r="25" spans="1:14" s="175" customFormat="1" ht="18.75">
      <c r="A25" s="241" t="s">
        <v>73</v>
      </c>
      <c r="B25" s="176"/>
      <c r="C25" s="271">
        <v>2459.78188189135</v>
      </c>
      <c r="D25" s="336" t="s">
        <v>56</v>
      </c>
      <c r="E25" s="266">
        <f>C25/4287.09506880907</f>
        <v>0.5737642488471019</v>
      </c>
      <c r="F25" s="237"/>
      <c r="G25" s="534">
        <v>2153.20860552336</v>
      </c>
      <c r="H25" s="304"/>
      <c r="I25" s="303">
        <v>0.5821371329218124</v>
      </c>
      <c r="J25" s="231"/>
      <c r="K25" s="298">
        <f>(C25-G25)/G25*100</f>
        <v>14.23797376536466</v>
      </c>
      <c r="L25" s="176"/>
      <c r="N25" s="280"/>
    </row>
    <row r="26" spans="1:12" s="175" customFormat="1" ht="12.75" customHeight="1">
      <c r="A26" s="286"/>
      <c r="B26" s="176"/>
      <c r="C26" s="265"/>
      <c r="D26" s="265"/>
      <c r="E26" s="265"/>
      <c r="F26" s="237"/>
      <c r="G26" s="136"/>
      <c r="H26" s="136"/>
      <c r="I26" s="136"/>
      <c r="J26" s="251"/>
      <c r="K26" s="251"/>
      <c r="L26" s="251"/>
    </row>
    <row r="27" s="175" customFormat="1" ht="12.75"/>
    <row r="28" s="175" customFormat="1" ht="12.75">
      <c r="A28" s="175" t="s">
        <v>163</v>
      </c>
    </row>
    <row r="29" s="175" customFormat="1" ht="5.25" customHeight="1"/>
    <row r="30" s="175" customFormat="1" ht="12.75" customHeight="1">
      <c r="A30" s="175" t="s">
        <v>229</v>
      </c>
    </row>
    <row r="31" s="175" customFormat="1" ht="12.75" customHeight="1">
      <c r="A31" s="175" t="s">
        <v>257</v>
      </c>
    </row>
    <row r="32" s="175" customFormat="1" ht="5.25" customHeight="1"/>
    <row r="33" ht="17.25" customHeight="1">
      <c r="A33" s="367" t="s">
        <v>195</v>
      </c>
    </row>
    <row r="34" ht="5.25" customHeight="1">
      <c r="A34" s="367"/>
    </row>
    <row r="35" ht="14.25" customHeight="1">
      <c r="A35" s="175" t="s">
        <v>131</v>
      </c>
    </row>
    <row r="36" ht="4.5" customHeight="1">
      <c r="A36" s="175"/>
    </row>
    <row r="37" ht="11.25" customHeight="1">
      <c r="A37" s="175" t="s">
        <v>98</v>
      </c>
    </row>
    <row r="38" ht="15" customHeight="1"/>
  </sheetData>
  <mergeCells count="6">
    <mergeCell ref="C5:I5"/>
    <mergeCell ref="G15:I15"/>
    <mergeCell ref="C15:E15"/>
    <mergeCell ref="G6:I6"/>
    <mergeCell ref="C6:E6"/>
    <mergeCell ref="C14:I14"/>
  </mergeCells>
  <printOptions/>
  <pageMargins left="0.748031496062992" right="0" top="0.590551181102362" bottom="0.196850393700787" header="0.511811023622047" footer="0.1"/>
  <pageSetup firstPageNumber="16" useFirstPageNumber="1" horizontalDpi="300" verticalDpi="300" orientation="landscape" paperSize="9" r:id="rId1"/>
  <headerFooter alignWithMargins="0">
    <oddFooter>&amp;R&amp;"Times New Roman,Regular"&amp;10page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"/>
    </sheetView>
  </sheetViews>
  <sheetFormatPr defaultColWidth="9.00390625" defaultRowHeight="16.5"/>
  <cols>
    <col min="1" max="1" width="3.875" style="99" customWidth="1"/>
    <col min="2" max="2" width="49.875" style="99" customWidth="1"/>
    <col min="3" max="3" width="15.00390625" style="99" customWidth="1"/>
    <col min="4" max="4" width="18.50390625" style="99" customWidth="1"/>
    <col min="5" max="5" width="4.875" style="99" customWidth="1"/>
    <col min="6" max="6" width="12.75390625" style="99" customWidth="1"/>
    <col min="7" max="7" width="18.25390625" style="99" customWidth="1"/>
    <col min="8" max="8" width="9.875" style="99" customWidth="1"/>
    <col min="9" max="9" width="12.125" style="99" customWidth="1"/>
    <col min="10" max="16384" width="7.75390625" style="99" customWidth="1"/>
  </cols>
  <sheetData>
    <row r="1" ht="21.75" customHeight="1">
      <c r="A1" s="129" t="s">
        <v>42</v>
      </c>
    </row>
    <row r="2" ht="4.5" customHeight="1">
      <c r="A2" s="98"/>
    </row>
    <row r="3" spans="1:9" ht="16.5" customHeight="1">
      <c r="A3" s="328" t="s">
        <v>20</v>
      </c>
      <c r="B3" s="117"/>
      <c r="C3" s="329"/>
      <c r="D3" s="329"/>
      <c r="E3" s="329"/>
      <c r="F3" s="330"/>
      <c r="G3" s="330"/>
      <c r="H3" s="100"/>
      <c r="I3" s="100"/>
    </row>
    <row r="4" spans="1:9" ht="17.25" customHeight="1">
      <c r="A4" s="101"/>
      <c r="B4" s="102"/>
      <c r="C4" s="594" t="s">
        <v>206</v>
      </c>
      <c r="D4" s="594"/>
      <c r="E4" s="366"/>
      <c r="F4" s="594" t="s">
        <v>176</v>
      </c>
      <c r="G4" s="594"/>
      <c r="H4" s="100"/>
      <c r="I4" s="100"/>
    </row>
    <row r="5" spans="1:7" ht="16.5" customHeight="1">
      <c r="A5" s="101"/>
      <c r="B5" s="102"/>
      <c r="C5" s="103" t="s">
        <v>21</v>
      </c>
      <c r="D5" s="299" t="s">
        <v>93</v>
      </c>
      <c r="E5" s="103"/>
      <c r="F5" s="525" t="s">
        <v>21</v>
      </c>
      <c r="G5" s="526" t="s">
        <v>93</v>
      </c>
    </row>
    <row r="6" spans="1:7" ht="17.25">
      <c r="A6" s="104"/>
      <c r="B6" s="331"/>
      <c r="C6" s="332" t="s">
        <v>22</v>
      </c>
      <c r="D6" s="332" t="s">
        <v>23</v>
      </c>
      <c r="E6" s="332"/>
      <c r="F6" s="527" t="s">
        <v>22</v>
      </c>
      <c r="G6" s="527" t="s">
        <v>23</v>
      </c>
    </row>
    <row r="7" spans="1:7" ht="6" customHeight="1">
      <c r="A7" s="101"/>
      <c r="B7" s="102"/>
      <c r="C7" s="105"/>
      <c r="D7" s="105"/>
      <c r="E7" s="105"/>
      <c r="F7" s="102"/>
      <c r="G7" s="102"/>
    </row>
    <row r="8" spans="1:7" ht="21.75" customHeight="1">
      <c r="A8" s="106" t="s">
        <v>24</v>
      </c>
      <c r="B8" s="107"/>
      <c r="C8" s="108">
        <f>SUM(C9:C18)</f>
        <v>41840267</v>
      </c>
      <c r="D8" s="108">
        <f>SUM(D9:D18)</f>
        <v>182300</v>
      </c>
      <c r="E8" s="101"/>
      <c r="F8" s="528">
        <f>SUM(F9:F18)</f>
        <v>44721743</v>
      </c>
      <c r="G8" s="528">
        <f>SUM(G9:G18)</f>
        <v>184551</v>
      </c>
    </row>
    <row r="9" spans="1:7" ht="21.75" customHeight="1">
      <c r="A9" s="109" t="s">
        <v>25</v>
      </c>
      <c r="B9" s="110"/>
      <c r="C9" s="108">
        <v>19934081</v>
      </c>
      <c r="D9" s="108">
        <v>89724</v>
      </c>
      <c r="E9" s="101"/>
      <c r="F9" s="528">
        <v>21716508</v>
      </c>
      <c r="G9" s="528">
        <v>73034</v>
      </c>
    </row>
    <row r="10" spans="1:7" ht="21.75" customHeight="1">
      <c r="A10" s="109" t="s">
        <v>26</v>
      </c>
      <c r="B10" s="110"/>
      <c r="C10" s="108">
        <v>8953086</v>
      </c>
      <c r="D10" s="108">
        <v>6832</v>
      </c>
      <c r="E10" s="101"/>
      <c r="F10" s="528">
        <v>7961028</v>
      </c>
      <c r="G10" s="528">
        <v>2945</v>
      </c>
    </row>
    <row r="11" spans="1:7" ht="21.75" customHeight="1">
      <c r="A11" s="109" t="s">
        <v>55</v>
      </c>
      <c r="B11" s="110"/>
      <c r="C11" s="108">
        <v>11909653</v>
      </c>
      <c r="D11" s="108">
        <v>78528</v>
      </c>
      <c r="E11" s="101"/>
      <c r="F11" s="528">
        <v>14440965</v>
      </c>
      <c r="G11" s="528">
        <v>96120</v>
      </c>
    </row>
    <row r="12" spans="1:7" ht="21.75" customHeight="1">
      <c r="A12" s="109" t="s">
        <v>132</v>
      </c>
      <c r="B12" s="110"/>
      <c r="C12" s="108">
        <v>768439</v>
      </c>
      <c r="D12" s="108">
        <v>893</v>
      </c>
      <c r="E12" s="101"/>
      <c r="F12" s="528">
        <v>318395</v>
      </c>
      <c r="G12" s="528">
        <v>345</v>
      </c>
    </row>
    <row r="13" spans="1:7" ht="21.75" customHeight="1">
      <c r="A13" s="109" t="s">
        <v>133</v>
      </c>
      <c r="B13" s="110"/>
      <c r="C13" s="498" t="s">
        <v>129</v>
      </c>
      <c r="D13" s="498" t="s">
        <v>129</v>
      </c>
      <c r="E13" s="101"/>
      <c r="F13" s="528">
        <v>9</v>
      </c>
      <c r="G13" s="528">
        <v>0</v>
      </c>
    </row>
    <row r="14" spans="1:7" ht="21.75" customHeight="1">
      <c r="A14" s="109" t="s">
        <v>27</v>
      </c>
      <c r="B14" s="109"/>
      <c r="C14" s="108">
        <v>265715</v>
      </c>
      <c r="D14" s="108">
        <v>6002</v>
      </c>
      <c r="E14" s="101"/>
      <c r="F14" s="528">
        <v>257015</v>
      </c>
      <c r="G14" s="528">
        <v>9449</v>
      </c>
    </row>
    <row r="15" spans="1:7" ht="21.75" customHeight="1">
      <c r="A15" s="109" t="s">
        <v>215</v>
      </c>
      <c r="B15" s="110"/>
      <c r="C15" s="498" t="s">
        <v>129</v>
      </c>
      <c r="D15" s="498" t="s">
        <v>129</v>
      </c>
      <c r="E15" s="101"/>
      <c r="F15" s="528">
        <v>39</v>
      </c>
      <c r="G15" s="528">
        <v>0</v>
      </c>
    </row>
    <row r="16" spans="1:7" ht="21.75" customHeight="1">
      <c r="A16" s="109" t="s">
        <v>28</v>
      </c>
      <c r="B16" s="109"/>
      <c r="C16" s="108">
        <v>204</v>
      </c>
      <c r="D16" s="108">
        <v>0</v>
      </c>
      <c r="E16" s="101"/>
      <c r="F16" s="528">
        <v>891</v>
      </c>
      <c r="G16" s="528">
        <v>91</v>
      </c>
    </row>
    <row r="17" spans="1:7" ht="21.75" customHeight="1">
      <c r="A17" s="109" t="s">
        <v>29</v>
      </c>
      <c r="B17" s="109"/>
      <c r="C17" s="108">
        <v>2528</v>
      </c>
      <c r="D17" s="108">
        <v>58</v>
      </c>
      <c r="E17" s="101"/>
      <c r="F17" s="528">
        <v>23818</v>
      </c>
      <c r="G17" s="528">
        <v>2435</v>
      </c>
    </row>
    <row r="18" spans="1:7" ht="21.75" customHeight="1">
      <c r="A18" s="109" t="s">
        <v>216</v>
      </c>
      <c r="B18" s="110"/>
      <c r="C18" s="108">
        <v>6561</v>
      </c>
      <c r="D18" s="108">
        <v>263</v>
      </c>
      <c r="E18" s="101"/>
      <c r="F18" s="528">
        <v>3075</v>
      </c>
      <c r="G18" s="528">
        <v>132</v>
      </c>
    </row>
    <row r="19" spans="1:7" ht="9" customHeight="1">
      <c r="A19" s="109"/>
      <c r="B19" s="110"/>
      <c r="C19" s="108"/>
      <c r="D19" s="108"/>
      <c r="E19" s="101"/>
      <c r="F19" s="528"/>
      <c r="G19" s="528"/>
    </row>
    <row r="20" spans="1:7" ht="21.75" customHeight="1">
      <c r="A20" s="111" t="s">
        <v>30</v>
      </c>
      <c r="B20" s="112"/>
      <c r="C20" s="113">
        <f>SUM(C21:C25)</f>
        <v>52045919</v>
      </c>
      <c r="D20" s="108">
        <f>SUM(D21:D25)</f>
        <v>6083864</v>
      </c>
      <c r="E20" s="101"/>
      <c r="F20" s="529">
        <f>SUM(F21:F25)</f>
        <v>60284993</v>
      </c>
      <c r="G20" s="528">
        <f>SUM(G21:G25)</f>
        <v>4121563</v>
      </c>
    </row>
    <row r="21" spans="1:8" ht="21.75" customHeight="1">
      <c r="A21" s="109" t="s">
        <v>31</v>
      </c>
      <c r="B21" s="109"/>
      <c r="C21" s="113">
        <v>5089883</v>
      </c>
      <c r="D21" s="108">
        <v>371519</v>
      </c>
      <c r="E21" s="101"/>
      <c r="F21" s="529">
        <v>3820797</v>
      </c>
      <c r="G21" s="528">
        <v>75829</v>
      </c>
      <c r="H21" s="114"/>
    </row>
    <row r="22" spans="1:9" ht="21.75" customHeight="1">
      <c r="A22" s="109" t="s">
        <v>32</v>
      </c>
      <c r="B22" s="109"/>
      <c r="C22" s="115">
        <v>270765</v>
      </c>
      <c r="D22" s="108">
        <v>8444</v>
      </c>
      <c r="E22" s="101"/>
      <c r="F22" s="530">
        <v>156957</v>
      </c>
      <c r="G22" s="528">
        <v>1796</v>
      </c>
      <c r="H22" s="114"/>
      <c r="I22" s="114"/>
    </row>
    <row r="23" spans="1:9" ht="21.75" customHeight="1">
      <c r="A23" s="109" t="s">
        <v>102</v>
      </c>
      <c r="B23" s="109"/>
      <c r="C23" s="115">
        <v>1853137</v>
      </c>
      <c r="D23" s="108">
        <v>309779</v>
      </c>
      <c r="E23" s="101"/>
      <c r="F23" s="530">
        <v>1613988</v>
      </c>
      <c r="G23" s="528">
        <v>59592</v>
      </c>
      <c r="H23" s="114"/>
      <c r="I23" s="114"/>
    </row>
    <row r="24" spans="1:9" ht="21.75" customHeight="1">
      <c r="A24" s="109" t="s">
        <v>217</v>
      </c>
      <c r="B24" s="109"/>
      <c r="C24" s="499" t="s">
        <v>129</v>
      </c>
      <c r="D24" s="498" t="s">
        <v>129</v>
      </c>
      <c r="E24" s="101"/>
      <c r="F24" s="530">
        <v>386</v>
      </c>
      <c r="G24" s="528">
        <v>0</v>
      </c>
      <c r="H24" s="114"/>
      <c r="I24" s="114"/>
    </row>
    <row r="25" spans="1:9" ht="21.75" customHeight="1">
      <c r="A25" s="109" t="s">
        <v>33</v>
      </c>
      <c r="B25" s="109"/>
      <c r="C25" s="113">
        <v>44832134</v>
      </c>
      <c r="D25" s="108">
        <v>5394122</v>
      </c>
      <c r="E25" s="101"/>
      <c r="F25" s="529">
        <v>54692865</v>
      </c>
      <c r="G25" s="528">
        <v>3984346</v>
      </c>
      <c r="H25" s="114"/>
      <c r="I25" s="114"/>
    </row>
    <row r="26" spans="1:9" ht="23.25" customHeight="1">
      <c r="A26" s="118" t="s">
        <v>34</v>
      </c>
      <c r="B26" s="118"/>
      <c r="C26" s="341">
        <f>C20+C8</f>
        <v>93886186</v>
      </c>
      <c r="D26" s="341">
        <f>D20+D8</f>
        <v>6266164</v>
      </c>
      <c r="E26" s="104"/>
      <c r="F26" s="531">
        <f>F20+F8</f>
        <v>105006736</v>
      </c>
      <c r="G26" s="531">
        <f>G20+G8</f>
        <v>4306114</v>
      </c>
      <c r="H26" s="116"/>
      <c r="I26" s="117"/>
    </row>
    <row r="27" spans="1:9" ht="15" customHeight="1">
      <c r="A27" s="106"/>
      <c r="B27" s="106"/>
      <c r="C27" s="108"/>
      <c r="D27" s="108"/>
      <c r="E27" s="444"/>
      <c r="F27" s="108"/>
      <c r="G27" s="108"/>
      <c r="H27" s="116"/>
      <c r="I27" s="117"/>
    </row>
    <row r="28" spans="1:2" s="342" customFormat="1" ht="16.5" customHeight="1">
      <c r="A28" s="220">
        <v>1</v>
      </c>
      <c r="B28" s="483" t="s">
        <v>134</v>
      </c>
    </row>
    <row r="29" spans="1:2" s="342" customFormat="1" ht="16.5" customHeight="1">
      <c r="A29" s="220">
        <v>2</v>
      </c>
      <c r="B29" s="483" t="s">
        <v>239</v>
      </c>
    </row>
    <row r="30" spans="1:4" s="219" customFormat="1" ht="16.5" customHeight="1">
      <c r="A30" s="220">
        <v>3</v>
      </c>
      <c r="B30" s="483" t="s">
        <v>240</v>
      </c>
      <c r="C30" s="100"/>
      <c r="D30" s="100"/>
    </row>
    <row r="31" spans="1:8" s="219" customFormat="1" ht="16.5" customHeight="1">
      <c r="A31" s="220">
        <v>4</v>
      </c>
      <c r="B31" s="483" t="s">
        <v>135</v>
      </c>
      <c r="C31" s="100"/>
      <c r="D31" s="100"/>
      <c r="H31" s="218"/>
    </row>
    <row r="32" spans="1:3" s="337" customFormat="1" ht="16.5" customHeight="1">
      <c r="A32" s="220">
        <v>5</v>
      </c>
      <c r="B32" s="483" t="s">
        <v>241</v>
      </c>
      <c r="C32" s="395"/>
    </row>
    <row r="33" ht="16.5">
      <c r="A33" s="1"/>
    </row>
    <row r="37" ht="16.5">
      <c r="A37" s="158"/>
    </row>
  </sheetData>
  <mergeCells count="2">
    <mergeCell ref="F4:G4"/>
    <mergeCell ref="C4:D4"/>
  </mergeCells>
  <printOptions horizontalCentered="1"/>
  <pageMargins left="0.196850393700787" right="0" top="0.2" bottom="0.196850393700787" header="0.393700787401575" footer="0.1"/>
  <pageSetup firstPageNumber="20" useFirstPageNumber="1" fitToHeight="1" fitToWidth="1" horizontalDpi="300" verticalDpi="300" orientation="landscape" paperSize="9" scale="99" r:id="rId1"/>
  <headerFooter alignWithMargins="0">
    <oddFooter>&amp;R&amp;"Times New Roman,Regular"&amp;10page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18.625" style="0" customWidth="1"/>
    <col min="6" max="6" width="9.50390625" style="0" customWidth="1"/>
    <col min="9" max="9" width="6.875" style="0" customWidth="1"/>
    <col min="10" max="10" width="7.00390625" style="0" customWidth="1"/>
  </cols>
  <sheetData>
    <row r="1" spans="1:8" ht="18.75">
      <c r="A1" s="48" t="s">
        <v>208</v>
      </c>
      <c r="B1" s="48"/>
      <c r="C1" s="1"/>
      <c r="D1" s="1"/>
      <c r="E1" s="1"/>
      <c r="F1" s="1"/>
      <c r="G1" s="6"/>
      <c r="H1" s="6"/>
    </row>
    <row r="2" spans="1:8" ht="18.75">
      <c r="A2" s="48"/>
      <c r="B2" s="48"/>
      <c r="C2" s="1"/>
      <c r="D2" s="1"/>
      <c r="E2" s="1"/>
      <c r="F2" s="1"/>
      <c r="G2" s="6"/>
      <c r="H2" s="6"/>
    </row>
    <row r="3" spans="1:8" ht="16.5">
      <c r="A3" s="132"/>
      <c r="B3" s="132"/>
      <c r="C3" s="5"/>
      <c r="D3" s="5"/>
      <c r="E3" s="8"/>
      <c r="F3" s="1"/>
      <c r="G3" s="6"/>
      <c r="H3" s="6"/>
    </row>
    <row r="4" spans="1:8" ht="18.75" customHeight="1">
      <c r="A4" s="311" t="s">
        <v>13</v>
      </c>
      <c r="B4" s="312"/>
      <c r="C4" s="313" t="s">
        <v>12</v>
      </c>
      <c r="D4" s="314"/>
      <c r="E4" s="595" t="s">
        <v>164</v>
      </c>
      <c r="F4" s="596"/>
      <c r="G4" s="6"/>
      <c r="H4" s="6"/>
    </row>
    <row r="5" spans="1:8" ht="15.75" customHeight="1">
      <c r="A5" s="315"/>
      <c r="B5" s="316"/>
      <c r="C5" s="317"/>
      <c r="D5" s="318"/>
      <c r="E5" s="597" t="s">
        <v>103</v>
      </c>
      <c r="F5" s="598"/>
      <c r="G5" s="6"/>
      <c r="H5" s="6"/>
    </row>
    <row r="6" spans="1:8" ht="16.5">
      <c r="A6" s="186">
        <v>1</v>
      </c>
      <c r="B6" s="125"/>
      <c r="C6" s="124" t="s">
        <v>104</v>
      </c>
      <c r="D6" s="326"/>
      <c r="E6" s="327">
        <v>2790.090217</v>
      </c>
      <c r="F6" s="188"/>
      <c r="G6" s="6"/>
      <c r="H6" s="6"/>
    </row>
    <row r="7" spans="1:8" ht="16.5">
      <c r="A7" s="186">
        <v>2</v>
      </c>
      <c r="B7" s="125"/>
      <c r="C7" s="124" t="s">
        <v>115</v>
      </c>
      <c r="D7" s="124"/>
      <c r="E7" s="327">
        <v>1438.121952</v>
      </c>
      <c r="F7" s="188"/>
      <c r="G7" s="6"/>
      <c r="H7" s="6"/>
    </row>
    <row r="8" spans="1:8" ht="16.5">
      <c r="A8" s="186">
        <v>3</v>
      </c>
      <c r="B8" s="125"/>
      <c r="C8" s="124" t="s">
        <v>114</v>
      </c>
      <c r="D8" s="124"/>
      <c r="E8" s="327">
        <v>1042.861622</v>
      </c>
      <c r="F8" s="320"/>
      <c r="G8" s="6"/>
      <c r="H8" s="6"/>
    </row>
    <row r="9" spans="1:8" ht="16.5">
      <c r="A9" s="186">
        <v>4</v>
      </c>
      <c r="B9" s="125"/>
      <c r="C9" s="124" t="s">
        <v>167</v>
      </c>
      <c r="D9" s="124"/>
      <c r="E9" s="344">
        <v>839.318035</v>
      </c>
      <c r="F9" s="188"/>
      <c r="G9" s="6"/>
      <c r="H9" s="6"/>
    </row>
    <row r="10" spans="1:8" ht="16.5">
      <c r="A10" s="186">
        <v>5</v>
      </c>
      <c r="B10" s="125"/>
      <c r="C10" s="124" t="s">
        <v>225</v>
      </c>
      <c r="D10" s="124"/>
      <c r="E10" s="344">
        <v>761.389823</v>
      </c>
      <c r="F10" s="188"/>
      <c r="G10" s="6"/>
      <c r="H10" s="6"/>
    </row>
    <row r="11" spans="1:8" ht="16.5">
      <c r="A11" s="186">
        <v>6</v>
      </c>
      <c r="B11" s="125"/>
      <c r="C11" s="124" t="s">
        <v>192</v>
      </c>
      <c r="D11" s="124"/>
      <c r="E11" s="344">
        <v>753.73821</v>
      </c>
      <c r="F11" s="188"/>
      <c r="G11" s="6"/>
      <c r="H11" s="6"/>
    </row>
    <row r="12" spans="1:8" ht="16.5">
      <c r="A12" s="186">
        <v>7</v>
      </c>
      <c r="B12" s="125"/>
      <c r="C12" s="124" t="s">
        <v>193</v>
      </c>
      <c r="D12" s="124"/>
      <c r="E12" s="344">
        <v>636.85429</v>
      </c>
      <c r="F12" s="188"/>
      <c r="G12" s="6"/>
      <c r="H12" s="6"/>
    </row>
    <row r="13" spans="1:8" ht="16.5">
      <c r="A13" s="186">
        <v>8</v>
      </c>
      <c r="B13" s="125"/>
      <c r="C13" s="124" t="s">
        <v>162</v>
      </c>
      <c r="D13" s="124"/>
      <c r="E13" s="344">
        <v>494.330023</v>
      </c>
      <c r="F13" s="188"/>
      <c r="G13" s="6"/>
      <c r="H13" s="6"/>
    </row>
    <row r="14" spans="1:8" ht="16.5">
      <c r="A14" s="186">
        <v>9</v>
      </c>
      <c r="B14" s="125"/>
      <c r="C14" s="124" t="s">
        <v>165</v>
      </c>
      <c r="D14" s="124"/>
      <c r="E14" s="344">
        <v>446.129462</v>
      </c>
      <c r="F14" s="188"/>
      <c r="G14" s="6"/>
      <c r="H14" s="6"/>
    </row>
    <row r="15" spans="1:8" ht="16.5">
      <c r="A15" s="184">
        <v>10</v>
      </c>
      <c r="B15" s="321"/>
      <c r="C15" s="146" t="s">
        <v>116</v>
      </c>
      <c r="D15" s="124"/>
      <c r="E15" s="344">
        <v>149.340415</v>
      </c>
      <c r="F15" s="185"/>
      <c r="G15" s="6"/>
      <c r="H15" s="6"/>
    </row>
    <row r="16" spans="1:8" ht="27.75" customHeight="1">
      <c r="A16" s="476" t="s">
        <v>173</v>
      </c>
      <c r="B16" s="477"/>
      <c r="C16" s="481" t="s">
        <v>173</v>
      </c>
      <c r="D16" s="480"/>
      <c r="E16" s="478" t="s">
        <v>174</v>
      </c>
      <c r="F16" s="479"/>
      <c r="G16" s="6"/>
      <c r="H16" s="7"/>
    </row>
    <row r="17" spans="1:8" ht="16.5">
      <c r="A17" s="554">
        <v>14</v>
      </c>
      <c r="B17" s="555"/>
      <c r="C17" s="556" t="s">
        <v>78</v>
      </c>
      <c r="D17" s="557"/>
      <c r="E17" s="558">
        <v>90.093754</v>
      </c>
      <c r="F17" s="559"/>
      <c r="G17" s="6"/>
      <c r="H17" s="7"/>
    </row>
    <row r="18" spans="1:8" ht="16.5">
      <c r="A18" s="6"/>
      <c r="B18" s="6"/>
      <c r="C18" s="6"/>
      <c r="D18" s="1"/>
      <c r="E18" s="1"/>
      <c r="F18" s="2"/>
      <c r="G18" s="6"/>
      <c r="H18" s="124"/>
    </row>
    <row r="19" spans="1:8" ht="16.5">
      <c r="A19" s="6" t="s">
        <v>144</v>
      </c>
      <c r="B19" s="6"/>
      <c r="C19" s="6"/>
      <c r="D19" s="6"/>
      <c r="E19" s="6"/>
      <c r="F19" s="3"/>
      <c r="G19" s="6"/>
      <c r="H19" s="6"/>
    </row>
    <row r="20" spans="1:8" ht="8.25" customHeight="1">
      <c r="A20" s="6"/>
      <c r="B20" s="6"/>
      <c r="C20" s="6"/>
      <c r="D20" s="6"/>
      <c r="E20" s="6"/>
      <c r="F20" s="3"/>
      <c r="G20" s="6"/>
      <c r="H20" s="6"/>
    </row>
    <row r="21" spans="1:8" ht="16.5">
      <c r="A21" s="6" t="s">
        <v>166</v>
      </c>
      <c r="B21" s="6"/>
      <c r="C21" s="6"/>
      <c r="D21" s="6"/>
      <c r="E21" s="6"/>
      <c r="F21" s="3"/>
      <c r="G21" s="6"/>
      <c r="H21" s="6"/>
    </row>
    <row r="22" spans="1:8" ht="7.5" customHeight="1">
      <c r="A22" s="6"/>
      <c r="B22" s="6"/>
      <c r="C22" s="6"/>
      <c r="D22" s="6"/>
      <c r="E22" s="6"/>
      <c r="F22" s="3"/>
      <c r="G22" s="6"/>
      <c r="H22" s="6"/>
    </row>
    <row r="23" spans="1:8" ht="16.5">
      <c r="A23" s="6" t="s">
        <v>105</v>
      </c>
      <c r="B23" s="6"/>
      <c r="C23" s="6"/>
      <c r="D23" s="6"/>
      <c r="E23" s="6"/>
      <c r="F23" s="3"/>
      <c r="G23" s="6"/>
      <c r="H23" s="6"/>
    </row>
    <row r="24" spans="1:8" ht="7.5" customHeight="1">
      <c r="A24" s="6"/>
      <c r="B24" s="6"/>
      <c r="C24" s="6"/>
      <c r="D24" s="6"/>
      <c r="E24" s="6"/>
      <c r="F24" s="6"/>
      <c r="G24" s="6"/>
      <c r="H24" s="6"/>
    </row>
    <row r="25" spans="1:8" ht="17.25" customHeight="1">
      <c r="A25" s="6" t="s">
        <v>38</v>
      </c>
      <c r="F25" s="6"/>
      <c r="H25" s="6"/>
    </row>
    <row r="26" spans="1:8" ht="8.25" customHeight="1">
      <c r="A26" s="6"/>
      <c r="F26" s="6"/>
      <c r="H26" s="6"/>
    </row>
    <row r="27" spans="2:8" ht="16.5">
      <c r="B27" s="233"/>
      <c r="C27" s="233"/>
      <c r="D27" s="233"/>
      <c r="E27" s="233"/>
      <c r="F27" s="233"/>
      <c r="G27" s="233"/>
      <c r="H27" s="233"/>
    </row>
    <row r="28" spans="1:8" ht="14.25" customHeight="1">
      <c r="A28" s="175" t="s">
        <v>150</v>
      </c>
      <c r="B28" s="233"/>
      <c r="C28" s="233"/>
      <c r="D28" s="233"/>
      <c r="E28" s="233"/>
      <c r="F28" s="233"/>
      <c r="G28" s="233"/>
      <c r="H28" s="233"/>
    </row>
    <row r="29" s="6" customFormat="1" ht="12.75"/>
    <row r="30" s="6" customFormat="1" ht="12.75" customHeight="1">
      <c r="C30" s="124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1" useFirstPageNumber="1" horizontalDpi="600" verticalDpi="600" orientation="landscape" paperSize="9" r:id="rId1"/>
  <headerFooter alignWithMargins="0">
    <oddFooter>&amp;R&amp;"Times New Roman,Regular"&amp;10page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3.875" style="0" customWidth="1"/>
    <col min="5" max="5" width="21.75390625" style="0" customWidth="1"/>
    <col min="6" max="6" width="7.00390625" style="0" customWidth="1"/>
    <col min="12" max="12" width="6.875" style="0" customWidth="1"/>
    <col min="13" max="13" width="7.00390625" style="0" customWidth="1"/>
  </cols>
  <sheetData>
    <row r="1" spans="1:10" ht="18.75">
      <c r="A1" s="48" t="s">
        <v>209</v>
      </c>
      <c r="B1" s="48"/>
      <c r="C1" s="1"/>
      <c r="D1" s="1"/>
      <c r="E1" s="1"/>
      <c r="F1" s="1"/>
      <c r="G1" s="6"/>
      <c r="H1" s="6"/>
      <c r="I1" s="6"/>
      <c r="J1" s="6"/>
    </row>
    <row r="2" spans="1:10" ht="18.75">
      <c r="A2" s="48"/>
      <c r="B2" s="48"/>
      <c r="C2" s="1"/>
      <c r="D2" s="1"/>
      <c r="E2" s="1"/>
      <c r="F2" s="1"/>
      <c r="G2" s="6"/>
      <c r="H2" s="6"/>
      <c r="I2" s="6"/>
      <c r="J2" s="6"/>
    </row>
    <row r="3" spans="1:10" ht="16.5">
      <c r="A3" s="132"/>
      <c r="B3" s="132"/>
      <c r="C3" s="5"/>
      <c r="D3" s="5"/>
      <c r="E3" s="8"/>
      <c r="F3" s="1"/>
      <c r="G3" s="6"/>
      <c r="H3" s="6"/>
      <c r="I3" s="6"/>
      <c r="J3" s="6"/>
    </row>
    <row r="4" spans="1:10" ht="18.75" customHeight="1">
      <c r="A4" s="311" t="s">
        <v>13</v>
      </c>
      <c r="B4" s="312"/>
      <c r="C4" s="313" t="s">
        <v>12</v>
      </c>
      <c r="D4" s="314"/>
      <c r="E4" s="595" t="s">
        <v>106</v>
      </c>
      <c r="F4" s="596"/>
      <c r="G4" s="6"/>
      <c r="H4" s="6"/>
      <c r="I4" s="6"/>
      <c r="J4" s="6"/>
    </row>
    <row r="5" spans="1:10" ht="15.75" customHeight="1">
      <c r="A5" s="315"/>
      <c r="B5" s="316"/>
      <c r="C5" s="317"/>
      <c r="D5" s="318"/>
      <c r="E5" s="597" t="s">
        <v>57</v>
      </c>
      <c r="F5" s="598"/>
      <c r="G5" s="6"/>
      <c r="H5" s="6"/>
      <c r="I5" s="6"/>
      <c r="J5" s="6"/>
    </row>
    <row r="6" spans="1:10" ht="16.5">
      <c r="A6" s="186">
        <v>1</v>
      </c>
      <c r="B6" s="125"/>
      <c r="C6" s="124" t="s">
        <v>225</v>
      </c>
      <c r="D6" s="324"/>
      <c r="E6" s="327">
        <v>462775046.14398205</v>
      </c>
      <c r="F6" s="188"/>
      <c r="G6" s="6"/>
      <c r="H6" s="6"/>
      <c r="I6" s="6"/>
      <c r="J6" s="6"/>
    </row>
    <row r="7" spans="1:10" ht="16.5">
      <c r="A7" s="186">
        <v>2</v>
      </c>
      <c r="B7" s="125"/>
      <c r="C7" s="124" t="s">
        <v>115</v>
      </c>
      <c r="D7" s="325"/>
      <c r="E7" s="327">
        <v>101323295.004399</v>
      </c>
      <c r="F7" s="320"/>
      <c r="G7" s="6"/>
      <c r="H7" s="6"/>
      <c r="I7" s="6"/>
      <c r="J7" s="6"/>
    </row>
    <row r="8" spans="1:10" ht="16.5">
      <c r="A8" s="186">
        <v>3</v>
      </c>
      <c r="B8" s="125"/>
      <c r="C8" s="124" t="s">
        <v>123</v>
      </c>
      <c r="D8" s="325"/>
      <c r="E8" s="327">
        <v>43613969.54590601</v>
      </c>
      <c r="F8" s="188"/>
      <c r="G8" s="6"/>
      <c r="H8" s="6"/>
      <c r="I8" s="6"/>
      <c r="J8" s="6"/>
    </row>
    <row r="9" spans="1:10" ht="16.5">
      <c r="A9" s="186">
        <v>4</v>
      </c>
      <c r="B9" s="125"/>
      <c r="C9" s="124" t="s">
        <v>192</v>
      </c>
      <c r="D9" s="325"/>
      <c r="E9" s="327">
        <v>40732163</v>
      </c>
      <c r="F9" s="188"/>
      <c r="G9" s="6"/>
      <c r="H9" s="6"/>
      <c r="I9" s="6"/>
      <c r="J9" s="6"/>
    </row>
    <row r="10" spans="1:10" ht="16.5">
      <c r="A10" s="537">
        <v>5</v>
      </c>
      <c r="B10" s="552"/>
      <c r="C10" s="560" t="s">
        <v>78</v>
      </c>
      <c r="D10" s="561"/>
      <c r="E10" s="562">
        <v>3985679.816688</v>
      </c>
      <c r="F10" s="542"/>
      <c r="G10" s="6"/>
      <c r="H10" s="6"/>
      <c r="I10" s="6"/>
      <c r="J10" s="6"/>
    </row>
    <row r="11" spans="1:10" ht="16.5">
      <c r="A11" s="257">
        <v>6</v>
      </c>
      <c r="B11" s="493"/>
      <c r="C11" s="259" t="s">
        <v>122</v>
      </c>
      <c r="D11" s="325"/>
      <c r="E11" s="494">
        <v>3474017.6091329996</v>
      </c>
      <c r="F11" s="222"/>
      <c r="G11" s="6"/>
      <c r="H11" s="124"/>
      <c r="I11" s="326"/>
      <c r="J11" s="94"/>
    </row>
    <row r="12" spans="1:10" ht="16.5">
      <c r="A12" s="186">
        <v>7</v>
      </c>
      <c r="B12" s="125"/>
      <c r="C12" s="124" t="s">
        <v>116</v>
      </c>
      <c r="D12" s="325"/>
      <c r="E12" s="327">
        <v>3190157.618562</v>
      </c>
      <c r="F12" s="188"/>
      <c r="G12" s="6"/>
      <c r="H12" s="124"/>
      <c r="I12" s="326"/>
      <c r="J12" s="94"/>
    </row>
    <row r="13" spans="1:10" ht="16.5">
      <c r="A13" s="186">
        <v>8</v>
      </c>
      <c r="B13" s="125"/>
      <c r="C13" s="124" t="s">
        <v>193</v>
      </c>
      <c r="D13" s="325"/>
      <c r="E13" s="327">
        <v>2910876.269743</v>
      </c>
      <c r="F13" s="188"/>
      <c r="G13" s="6"/>
      <c r="H13" s="124"/>
      <c r="I13" s="326"/>
      <c r="J13" s="94"/>
    </row>
    <row r="14" spans="1:10" ht="16.5">
      <c r="A14" s="186">
        <v>9</v>
      </c>
      <c r="B14" s="125"/>
      <c r="C14" s="124" t="s">
        <v>194</v>
      </c>
      <c r="D14" s="338"/>
      <c r="E14" s="327">
        <v>1741730.7436860004</v>
      </c>
      <c r="F14" s="188"/>
      <c r="G14" s="6"/>
      <c r="H14" s="124"/>
      <c r="I14" s="359"/>
      <c r="J14" s="94"/>
    </row>
    <row r="15" spans="1:10" ht="16.5">
      <c r="A15" s="184">
        <v>10</v>
      </c>
      <c r="B15" s="321"/>
      <c r="C15" s="146" t="s">
        <v>136</v>
      </c>
      <c r="D15" s="474"/>
      <c r="E15" s="475">
        <v>1271388.623108</v>
      </c>
      <c r="F15" s="185"/>
      <c r="G15" s="6"/>
      <c r="H15" s="124"/>
      <c r="I15" s="326"/>
      <c r="J15" s="94"/>
    </row>
    <row r="16" spans="1:10" ht="16.5">
      <c r="A16" s="125"/>
      <c r="B16" s="125"/>
      <c r="C16" s="322"/>
      <c r="D16" s="319"/>
      <c r="E16" s="323"/>
      <c r="F16" s="124"/>
      <c r="G16" s="6"/>
      <c r="H16" s="6"/>
      <c r="I16" s="6"/>
      <c r="J16" s="6"/>
    </row>
    <row r="17" spans="1:10" ht="12.75" customHeight="1">
      <c r="A17" s="6"/>
      <c r="B17" s="6"/>
      <c r="C17" s="6"/>
      <c r="D17" s="1"/>
      <c r="E17" s="1"/>
      <c r="F17" s="2"/>
      <c r="G17" s="6"/>
      <c r="H17" s="6"/>
      <c r="I17" s="6"/>
      <c r="J17" s="6"/>
    </row>
    <row r="18" spans="1:10" ht="16.5">
      <c r="A18" s="6" t="s">
        <v>144</v>
      </c>
      <c r="B18" s="6"/>
      <c r="C18" s="6"/>
      <c r="D18" s="6"/>
      <c r="E18" s="6"/>
      <c r="F18" s="3"/>
      <c r="G18" s="6"/>
      <c r="H18" s="6"/>
      <c r="I18" s="6"/>
      <c r="J18" s="6"/>
    </row>
    <row r="19" spans="1:10" ht="9.75" customHeight="1">
      <c r="A19" s="6"/>
      <c r="B19" s="6"/>
      <c r="C19" s="6"/>
      <c r="D19" s="6"/>
      <c r="E19" s="6"/>
      <c r="F19" s="3"/>
      <c r="G19" s="6"/>
      <c r="H19" s="6"/>
      <c r="I19" s="6"/>
      <c r="J19" s="6"/>
    </row>
    <row r="20" spans="1:10" ht="16.5">
      <c r="A20" s="6" t="s">
        <v>107</v>
      </c>
      <c r="B20" s="6"/>
      <c r="C20" s="6"/>
      <c r="D20" s="6"/>
      <c r="E20" s="6"/>
      <c r="F20" s="3"/>
      <c r="G20" s="6"/>
      <c r="H20" s="6"/>
      <c r="I20" s="6"/>
      <c r="J20" s="6"/>
    </row>
    <row r="21" spans="1:10" ht="11.25" customHeight="1">
      <c r="A21" s="6" t="s">
        <v>168</v>
      </c>
      <c r="B21" s="6"/>
      <c r="C21" s="6"/>
      <c r="D21" s="6"/>
      <c r="E21" s="6"/>
      <c r="F21" s="3"/>
      <c r="G21" s="6"/>
      <c r="H21" s="6"/>
      <c r="I21" s="6"/>
      <c r="J21" s="6"/>
    </row>
    <row r="22" spans="1:10" ht="8.25" customHeight="1">
      <c r="A22" s="6"/>
      <c r="B22" s="6"/>
      <c r="C22" s="6"/>
      <c r="D22" s="6"/>
      <c r="E22" s="6"/>
      <c r="F22" s="3"/>
      <c r="G22" s="6"/>
      <c r="H22" s="6"/>
      <c r="I22" s="6"/>
      <c r="J22" s="6"/>
    </row>
    <row r="23" spans="1:10" ht="11.25" customHeight="1">
      <c r="A23" s="6" t="s">
        <v>170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7.5" customHeight="1">
      <c r="A24" s="6"/>
      <c r="B24" s="6"/>
      <c r="C24" s="6"/>
      <c r="D24" s="6"/>
      <c r="E24" s="6"/>
      <c r="F24" s="3"/>
      <c r="G24" s="6"/>
      <c r="H24" s="6"/>
      <c r="I24" s="6"/>
      <c r="J24" s="6"/>
    </row>
    <row r="25" spans="1:10" ht="16.5">
      <c r="A25" s="6" t="s">
        <v>108</v>
      </c>
      <c r="B25" s="6"/>
      <c r="C25" s="6"/>
      <c r="D25" s="6"/>
      <c r="E25" s="6"/>
      <c r="F25" s="3"/>
      <c r="G25" s="6"/>
      <c r="H25" s="6"/>
      <c r="I25" s="6"/>
      <c r="J25" s="6"/>
    </row>
    <row r="26" spans="1:9" ht="11.25" customHeight="1">
      <c r="A26" s="6" t="s">
        <v>169</v>
      </c>
      <c r="F26" s="6"/>
      <c r="I26" s="6"/>
    </row>
    <row r="27" ht="7.5" customHeight="1"/>
    <row r="28" ht="12" customHeight="1">
      <c r="A28" s="6" t="s">
        <v>38</v>
      </c>
    </row>
    <row r="29" ht="11.25" customHeight="1"/>
    <row r="30" spans="1:11" ht="16.5">
      <c r="A30" s="6"/>
      <c r="K30" s="95"/>
    </row>
  </sheetData>
  <mergeCells count="2">
    <mergeCell ref="E4:F4"/>
    <mergeCell ref="E5:F5"/>
  </mergeCells>
  <printOptions/>
  <pageMargins left="0.748031496062992" right="0" top="0.984251968503937" bottom="0.196850393700787" header="0.511811023622047" footer="0.1"/>
  <pageSetup firstPageNumber="22" useFirstPageNumber="1" horizontalDpi="600" verticalDpi="600" orientation="landscape" paperSize="9" r:id="rId1"/>
  <headerFooter alignWithMargins="0">
    <oddFooter>&amp;R&amp;"Times New Roman,Regular"&amp;10page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875" style="370" customWidth="1"/>
    <col min="2" max="2" width="9.00390625" style="370" customWidth="1"/>
    <col min="3" max="3" width="31.375" style="370" customWidth="1"/>
    <col min="4" max="4" width="22.625" style="370" customWidth="1"/>
    <col min="5" max="5" width="18.375" style="370" customWidth="1"/>
    <col min="6" max="6" width="4.125" style="370" customWidth="1"/>
    <col min="7" max="7" width="14.25390625" style="370" customWidth="1"/>
    <col min="8" max="8" width="16.50390625" style="371" customWidth="1"/>
    <col min="9" max="9" width="3.875" style="370" customWidth="1"/>
    <col min="10" max="10" width="15.25390625" style="370" customWidth="1"/>
    <col min="11" max="11" width="8.25390625" style="370" customWidth="1"/>
    <col min="12" max="12" width="8.125" style="370" customWidth="1"/>
    <col min="13" max="16384" width="9.00390625" style="370" customWidth="1"/>
  </cols>
  <sheetData>
    <row r="1" ht="22.5">
      <c r="A1" s="522" t="s">
        <v>184</v>
      </c>
    </row>
    <row r="2" ht="10.5" customHeight="1">
      <c r="A2" s="369"/>
    </row>
    <row r="3" spans="1:8" s="372" customFormat="1" ht="18.75">
      <c r="A3" s="372" t="s">
        <v>43</v>
      </c>
      <c r="H3" s="373"/>
    </row>
    <row r="4" spans="1:9" s="377" customFormat="1" ht="9" customHeight="1">
      <c r="A4" s="374"/>
      <c r="B4" s="374"/>
      <c r="C4" s="374"/>
      <c r="D4" s="374"/>
      <c r="E4" s="565"/>
      <c r="F4" s="565"/>
      <c r="G4" s="565"/>
      <c r="H4" s="375"/>
      <c r="I4" s="376"/>
    </row>
    <row r="5" spans="1:10" s="377" customFormat="1" ht="16.5" customHeight="1">
      <c r="A5" s="378" t="s">
        <v>95</v>
      </c>
      <c r="B5" s="379"/>
      <c r="C5" s="379"/>
      <c r="D5" s="379"/>
      <c r="E5" s="566" t="s">
        <v>197</v>
      </c>
      <c r="F5" s="566"/>
      <c r="G5" s="566"/>
      <c r="H5" s="571" t="s">
        <v>183</v>
      </c>
      <c r="I5" s="571"/>
      <c r="J5" s="571"/>
    </row>
    <row r="6" spans="2:10" s="377" customFormat="1" ht="9.75" customHeight="1">
      <c r="B6" s="380"/>
      <c r="C6" s="376"/>
      <c r="D6" s="376"/>
      <c r="E6" s="381"/>
      <c r="F6" s="382"/>
      <c r="G6" s="382"/>
      <c r="H6" s="383"/>
      <c r="I6" s="384"/>
      <c r="J6" s="376"/>
    </row>
    <row r="7" spans="1:10" s="377" customFormat="1" ht="17.25" customHeight="1">
      <c r="A7" s="396" t="s">
        <v>247</v>
      </c>
      <c r="B7" s="374"/>
      <c r="D7" s="374"/>
      <c r="E7" s="460" t="s">
        <v>260</v>
      </c>
      <c r="F7" s="461" t="s">
        <v>49</v>
      </c>
      <c r="G7" s="461" t="s">
        <v>72</v>
      </c>
      <c r="H7" s="462">
        <v>590.846</v>
      </c>
      <c r="I7" s="463" t="s">
        <v>49</v>
      </c>
      <c r="J7" s="374" t="s">
        <v>199</v>
      </c>
    </row>
    <row r="8" spans="1:10" s="377" customFormat="1" ht="17.25" customHeight="1">
      <c r="A8" s="396" t="s">
        <v>261</v>
      </c>
      <c r="B8" s="374"/>
      <c r="D8" s="374"/>
      <c r="E8" s="460">
        <v>374.363750057</v>
      </c>
      <c r="F8" s="461" t="s">
        <v>49</v>
      </c>
      <c r="G8" s="461"/>
      <c r="H8" s="462">
        <v>361.271117953</v>
      </c>
      <c r="I8" s="463" t="s">
        <v>49</v>
      </c>
      <c r="J8" s="374" t="s">
        <v>182</v>
      </c>
    </row>
    <row r="9" spans="1:10" s="377" customFormat="1" ht="17.25" customHeight="1">
      <c r="A9" s="396" t="s">
        <v>265</v>
      </c>
      <c r="B9" s="374"/>
      <c r="D9" s="374"/>
      <c r="E9" s="460">
        <v>141.68669382</v>
      </c>
      <c r="F9" s="461" t="s">
        <v>49</v>
      </c>
      <c r="G9" s="461"/>
      <c r="H9" s="462">
        <v>21.20237</v>
      </c>
      <c r="I9" s="463" t="s">
        <v>49</v>
      </c>
      <c r="J9" s="374" t="s">
        <v>182</v>
      </c>
    </row>
    <row r="10" spans="1:10" s="377" customFormat="1" ht="17.25" customHeight="1">
      <c r="A10" s="396" t="s">
        <v>246</v>
      </c>
      <c r="B10" s="374"/>
      <c r="D10" s="374"/>
      <c r="E10" s="496">
        <v>171.174034</v>
      </c>
      <c r="F10" s="461" t="s">
        <v>200</v>
      </c>
      <c r="G10" s="461"/>
      <c r="H10" s="495">
        <v>151.585525</v>
      </c>
      <c r="I10" s="463" t="s">
        <v>200</v>
      </c>
      <c r="J10" s="374" t="s">
        <v>199</v>
      </c>
    </row>
    <row r="11" spans="1:10" s="377" customFormat="1" ht="17.25" customHeight="1">
      <c r="A11" s="380" t="s">
        <v>244</v>
      </c>
      <c r="B11" s="376"/>
      <c r="D11" s="376"/>
      <c r="E11" s="381">
        <v>1626.914935823</v>
      </c>
      <c r="F11" s="382" t="s">
        <v>49</v>
      </c>
      <c r="G11" s="382"/>
      <c r="H11" s="383">
        <v>1039.556769605</v>
      </c>
      <c r="I11" s="384" t="s">
        <v>49</v>
      </c>
      <c r="J11" s="376" t="s">
        <v>182</v>
      </c>
    </row>
    <row r="12" spans="1:10" s="377" customFormat="1" ht="17.25" customHeight="1">
      <c r="A12" s="396" t="s">
        <v>219</v>
      </c>
      <c r="B12" s="376"/>
      <c r="D12" s="376"/>
      <c r="E12" s="385">
        <v>11570</v>
      </c>
      <c r="F12" s="382"/>
      <c r="G12" s="382"/>
      <c r="H12" s="386">
        <v>9053</v>
      </c>
      <c r="I12" s="384"/>
      <c r="J12" s="374" t="s">
        <v>182</v>
      </c>
    </row>
    <row r="13" spans="1:10" s="377" customFormat="1" ht="17.25" customHeight="1">
      <c r="A13" s="396" t="s">
        <v>248</v>
      </c>
      <c r="B13" s="376"/>
      <c r="D13" s="376"/>
      <c r="E13" s="385"/>
      <c r="F13" s="382"/>
      <c r="G13" s="382"/>
      <c r="H13" s="386"/>
      <c r="I13" s="384"/>
      <c r="J13" s="374"/>
    </row>
    <row r="14" spans="1:10" s="377" customFormat="1" ht="16.5">
      <c r="A14" s="374" t="s">
        <v>196</v>
      </c>
      <c r="B14" s="376"/>
      <c r="D14" s="376"/>
      <c r="E14" s="385">
        <v>7697</v>
      </c>
      <c r="F14" s="382"/>
      <c r="G14" s="382"/>
      <c r="H14" s="386">
        <v>4231</v>
      </c>
      <c r="I14" s="384"/>
      <c r="J14" s="376" t="s">
        <v>182</v>
      </c>
    </row>
    <row r="15" spans="1:10" s="377" customFormat="1" ht="17.25" customHeight="1">
      <c r="A15" s="396" t="s">
        <v>245</v>
      </c>
      <c r="B15" s="374"/>
      <c r="D15" s="374"/>
      <c r="E15" s="460">
        <v>481.349373126</v>
      </c>
      <c r="F15" s="461" t="s">
        <v>49</v>
      </c>
      <c r="G15" s="461"/>
      <c r="H15" s="462">
        <v>441.102938807</v>
      </c>
      <c r="I15" s="463" t="s">
        <v>49</v>
      </c>
      <c r="J15" s="374" t="s">
        <v>182</v>
      </c>
    </row>
    <row r="16" s="389" customFormat="1" ht="20.25" customHeight="1">
      <c r="H16" s="390"/>
    </row>
    <row r="17" s="119" customFormat="1" ht="20.25">
      <c r="A17" s="159" t="s">
        <v>35</v>
      </c>
    </row>
    <row r="18" spans="1:8" s="120" customFormat="1" ht="9.75" customHeight="1">
      <c r="A18" s="138"/>
      <c r="B18" s="138"/>
      <c r="C18" s="138"/>
      <c r="D18" s="140"/>
      <c r="E18" s="140"/>
      <c r="F18" s="139"/>
      <c r="G18" s="138"/>
      <c r="H18" s="138"/>
    </row>
    <row r="19" spans="1:10" s="120" customFormat="1" ht="18.75">
      <c r="A19" s="138"/>
      <c r="E19" s="567" t="s">
        <v>197</v>
      </c>
      <c r="F19" s="567"/>
      <c r="G19" s="567"/>
      <c r="H19" s="453"/>
      <c r="I19" s="141" t="s">
        <v>183</v>
      </c>
      <c r="J19" s="141"/>
    </row>
    <row r="20" spans="1:10" s="120" customFormat="1" ht="18.75">
      <c r="A20" s="138"/>
      <c r="B20" s="138"/>
      <c r="E20" s="574" t="s">
        <v>22</v>
      </c>
      <c r="F20" s="574"/>
      <c r="G20" s="574"/>
      <c r="H20" s="469"/>
      <c r="I20" s="470" t="s">
        <v>22</v>
      </c>
      <c r="J20" s="470"/>
    </row>
    <row r="21" spans="1:8" s="120" customFormat="1" ht="7.5" customHeight="1">
      <c r="A21" s="138"/>
      <c r="B21" s="138"/>
      <c r="C21" s="138"/>
      <c r="E21" s="140"/>
      <c r="F21" s="139"/>
      <c r="G21" s="139"/>
      <c r="H21" s="141"/>
    </row>
    <row r="22" spans="1:10" s="395" customFormat="1" ht="21.75" customHeight="1">
      <c r="A22" s="111" t="s">
        <v>26</v>
      </c>
      <c r="B22" s="112"/>
      <c r="E22" s="569">
        <v>8953086</v>
      </c>
      <c r="F22" s="569"/>
      <c r="H22" s="487">
        <v>7961028</v>
      </c>
      <c r="I22" s="487"/>
      <c r="J22" s="466" t="s">
        <v>182</v>
      </c>
    </row>
    <row r="23" spans="1:10" s="160" customFormat="1" ht="4.5" customHeight="1">
      <c r="A23" s="140"/>
      <c r="B23" s="140"/>
      <c r="C23" s="139"/>
      <c r="E23" s="345"/>
      <c r="F23" s="139"/>
      <c r="H23" s="143"/>
      <c r="J23" s="467"/>
    </row>
    <row r="24" spans="1:10" s="160" customFormat="1" ht="21.75" customHeight="1">
      <c r="A24" s="142" t="s">
        <v>249</v>
      </c>
      <c r="B24" s="140"/>
      <c r="C24" s="139"/>
      <c r="E24" s="569">
        <v>1853137</v>
      </c>
      <c r="F24" s="569"/>
      <c r="H24" s="143">
        <v>1727847</v>
      </c>
      <c r="J24" s="466" t="s">
        <v>199</v>
      </c>
    </row>
    <row r="25" spans="1:10" s="160" customFormat="1" ht="4.5" customHeight="1">
      <c r="A25" s="140"/>
      <c r="B25" s="140"/>
      <c r="C25" s="139"/>
      <c r="E25" s="345"/>
      <c r="F25" s="139"/>
      <c r="H25" s="143"/>
      <c r="J25" s="467"/>
    </row>
    <row r="26" spans="1:10" s="395" customFormat="1" ht="21.75" customHeight="1">
      <c r="A26" s="111" t="s">
        <v>32</v>
      </c>
      <c r="B26" s="111"/>
      <c r="E26" s="573">
        <v>270765</v>
      </c>
      <c r="F26" s="573"/>
      <c r="H26" s="487">
        <v>156957</v>
      </c>
      <c r="I26" s="487"/>
      <c r="J26" s="466" t="s">
        <v>182</v>
      </c>
    </row>
    <row r="27" spans="1:10" s="160" customFormat="1" ht="4.5" customHeight="1">
      <c r="A27" s="140"/>
      <c r="B27" s="140"/>
      <c r="C27" s="139"/>
      <c r="E27" s="345"/>
      <c r="F27" s="139"/>
      <c r="H27" s="143"/>
      <c r="J27" s="467"/>
    </row>
    <row r="28" ht="12.75" customHeight="1">
      <c r="J28" s="468"/>
    </row>
    <row r="29" spans="1:10" ht="18.75">
      <c r="A29" s="568" t="s">
        <v>146</v>
      </c>
      <c r="B29" s="568"/>
      <c r="C29" s="568"/>
      <c r="I29" s="375"/>
      <c r="J29" s="384"/>
    </row>
    <row r="30" spans="1:10" ht="8.25" customHeight="1">
      <c r="A30" s="445"/>
      <c r="B30" s="445"/>
      <c r="C30" s="445"/>
      <c r="I30" s="375"/>
      <c r="J30" s="384"/>
    </row>
    <row r="31" spans="1:11" ht="18.75" customHeight="1">
      <c r="A31" s="142" t="s">
        <v>250</v>
      </c>
      <c r="B31" s="387"/>
      <c r="C31" s="399"/>
      <c r="E31" s="570">
        <v>11148</v>
      </c>
      <c r="F31" s="570"/>
      <c r="G31" s="533" t="s">
        <v>211</v>
      </c>
      <c r="H31" s="487">
        <v>10673</v>
      </c>
      <c r="I31" s="487"/>
      <c r="J31" s="398" t="s">
        <v>143</v>
      </c>
      <c r="K31" s="398"/>
    </row>
    <row r="32" spans="1:11" ht="6" customHeight="1">
      <c r="A32" s="142"/>
      <c r="B32" s="138"/>
      <c r="C32" s="139"/>
      <c r="E32" s="397"/>
      <c r="F32" s="388"/>
      <c r="G32" s="533"/>
      <c r="H32" s="465"/>
      <c r="I32" s="375"/>
      <c r="J32" s="398"/>
      <c r="K32" s="398"/>
    </row>
    <row r="33" spans="1:11" ht="18.75">
      <c r="A33" s="142" t="s">
        <v>249</v>
      </c>
      <c r="B33" s="138"/>
      <c r="C33" s="139"/>
      <c r="E33" s="564">
        <v>309779</v>
      </c>
      <c r="F33" s="564"/>
      <c r="G33" s="533" t="s">
        <v>213</v>
      </c>
      <c r="H33" s="487">
        <v>268769</v>
      </c>
      <c r="I33" s="487"/>
      <c r="J33" s="398" t="s">
        <v>214</v>
      </c>
      <c r="K33" s="398"/>
    </row>
    <row r="34" spans="1:11" ht="6.75" customHeight="1">
      <c r="A34" s="142"/>
      <c r="B34" s="387"/>
      <c r="C34" s="399"/>
      <c r="E34" s="400"/>
      <c r="F34" s="388"/>
      <c r="G34" s="533"/>
      <c r="H34" s="465"/>
      <c r="I34" s="375"/>
      <c r="J34" s="398"/>
      <c r="K34" s="398"/>
    </row>
    <row r="35" spans="1:11" ht="18.75">
      <c r="A35" s="142" t="s">
        <v>251</v>
      </c>
      <c r="B35" s="138"/>
      <c r="C35" s="139"/>
      <c r="E35" s="572">
        <v>9893</v>
      </c>
      <c r="F35" s="572"/>
      <c r="G35" s="533" t="s">
        <v>212</v>
      </c>
      <c r="H35" s="487">
        <v>6021</v>
      </c>
      <c r="I35" s="487"/>
      <c r="J35" s="398" t="s">
        <v>137</v>
      </c>
      <c r="K35" s="398"/>
    </row>
    <row r="36" spans="1:10" ht="18.75">
      <c r="A36" s="138"/>
      <c r="B36" s="138"/>
      <c r="C36" s="138"/>
      <c r="D36" s="140"/>
      <c r="E36" s="140"/>
      <c r="F36" s="138"/>
      <c r="I36" s="375"/>
      <c r="J36" s="375"/>
    </row>
    <row r="37" spans="1:6" ht="18.75">
      <c r="A37" s="484" t="s">
        <v>177</v>
      </c>
      <c r="F37" s="138"/>
    </row>
    <row r="38" spans="1:6" ht="18.75">
      <c r="A38" s="484" t="s">
        <v>252</v>
      </c>
      <c r="F38" s="387"/>
    </row>
    <row r="39" ht="18.75">
      <c r="F39" s="138"/>
    </row>
    <row r="40" spans="1:11" ht="18.75">
      <c r="A40" s="142"/>
      <c r="B40" s="138"/>
      <c r="C40" s="139"/>
      <c r="E40" s="564"/>
      <c r="F40" s="564"/>
      <c r="G40" s="398"/>
      <c r="H40" s="487"/>
      <c r="I40" s="487"/>
      <c r="J40" s="398"/>
      <c r="K40" s="398"/>
    </row>
  </sheetData>
  <mergeCells count="13">
    <mergeCell ref="H5:J5"/>
    <mergeCell ref="E33:F33"/>
    <mergeCell ref="E35:F35"/>
    <mergeCell ref="E26:F26"/>
    <mergeCell ref="E20:G20"/>
    <mergeCell ref="A29:C29"/>
    <mergeCell ref="E22:F22"/>
    <mergeCell ref="E24:F24"/>
    <mergeCell ref="E31:F31"/>
    <mergeCell ref="E40:F40"/>
    <mergeCell ref="E4:G4"/>
    <mergeCell ref="E5:G5"/>
    <mergeCell ref="E19:G19"/>
  </mergeCells>
  <printOptions/>
  <pageMargins left="0.5511811023622047" right="0" top="0.3937007874015748" bottom="0.1968503937007874" header="0.5118110236220472" footer="0.11811023622047245"/>
  <pageSetup firstPageNumber="1" useFirstPageNumber="1" fitToHeight="1" fitToWidth="1" horizontalDpi="600" verticalDpi="600" orientation="landscape" paperSize="9" scale="94" r:id="rId1"/>
  <headerFooter alignWithMargins="0">
    <oddFooter>&amp;R&amp;"Times New Roman,Regular"&amp;10page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0.875" style="0" customWidth="1"/>
    <col min="3" max="3" width="18.125" style="233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1.37890625" style="0" customWidth="1"/>
    <col min="9" max="9" width="19.00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21" t="s">
        <v>185</v>
      </c>
      <c r="B1" s="1"/>
      <c r="C1" s="231"/>
      <c r="D1" s="1"/>
      <c r="E1" s="1"/>
      <c r="F1" s="1"/>
      <c r="G1" s="1"/>
      <c r="H1" s="1"/>
      <c r="I1" s="485"/>
      <c r="J1" s="1"/>
      <c r="K1" s="1"/>
      <c r="L1" s="1"/>
      <c r="M1" s="1"/>
    </row>
    <row r="2" spans="1:13" ht="10.5" customHeight="1">
      <c r="A2" s="58"/>
      <c r="B2" s="1"/>
      <c r="C2" s="23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48" t="s">
        <v>7</v>
      </c>
      <c r="B3" s="1"/>
      <c r="C3" s="23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6.5">
      <c r="A4" s="1"/>
      <c r="B4" s="1"/>
      <c r="C4" s="576" t="s">
        <v>100</v>
      </c>
      <c r="D4" s="576"/>
      <c r="E4" s="576"/>
      <c r="F4" s="576"/>
      <c r="G4" s="576"/>
      <c r="H4" s="1"/>
      <c r="I4" s="576" t="s">
        <v>94</v>
      </c>
      <c r="J4" s="576"/>
      <c r="K4" s="576"/>
      <c r="L4" s="576"/>
      <c r="M4" s="576"/>
      <c r="N4" s="7"/>
      <c r="O4" s="7"/>
      <c r="P4" s="7"/>
      <c r="Q4" s="7"/>
    </row>
    <row r="5" spans="1:17" ht="16.5">
      <c r="A5" s="1"/>
      <c r="B5" s="1"/>
      <c r="C5" s="577" t="s">
        <v>118</v>
      </c>
      <c r="D5" s="577"/>
      <c r="E5" s="577"/>
      <c r="F5" s="577"/>
      <c r="G5" s="577"/>
      <c r="H5" s="1"/>
      <c r="I5" s="577" t="s">
        <v>118</v>
      </c>
      <c r="J5" s="577"/>
      <c r="K5" s="577"/>
      <c r="L5" s="577"/>
      <c r="M5" s="577"/>
      <c r="N5" s="7"/>
      <c r="O5" s="7"/>
      <c r="P5" s="7"/>
      <c r="Q5" s="7"/>
    </row>
    <row r="6" spans="1:17" ht="16.5">
      <c r="A6" s="1"/>
      <c r="B6" s="1"/>
      <c r="C6" s="455" t="s">
        <v>198</v>
      </c>
      <c r="D6" s="5"/>
      <c r="E6" s="339" t="s">
        <v>179</v>
      </c>
      <c r="F6" s="5"/>
      <c r="G6" s="300" t="s">
        <v>8</v>
      </c>
      <c r="H6" s="1"/>
      <c r="I6" s="455" t="s">
        <v>198</v>
      </c>
      <c r="J6" s="5"/>
      <c r="K6" s="339" t="s">
        <v>179</v>
      </c>
      <c r="L6" s="5"/>
      <c r="M6" s="300" t="s">
        <v>8</v>
      </c>
      <c r="N6" s="7"/>
      <c r="O6" s="7"/>
      <c r="P6" s="7"/>
      <c r="Q6" s="7"/>
    </row>
    <row r="7" spans="1:17" ht="4.5" customHeight="1">
      <c r="A7" s="1"/>
      <c r="B7" s="1"/>
      <c r="C7" s="242"/>
      <c r="D7" s="1"/>
      <c r="E7" s="231"/>
      <c r="F7" s="1"/>
      <c r="G7" s="50"/>
      <c r="H7" s="1"/>
      <c r="I7" s="55"/>
      <c r="J7" s="1"/>
      <c r="K7" s="1"/>
      <c r="L7" s="1"/>
      <c r="M7" s="1"/>
      <c r="N7" s="7"/>
      <c r="O7" s="7"/>
      <c r="P7" s="7"/>
      <c r="Q7" s="7"/>
    </row>
    <row r="8" spans="1:17" ht="18.75">
      <c r="A8" s="55" t="s">
        <v>83</v>
      </c>
      <c r="B8" s="55"/>
      <c r="C8" s="287">
        <v>17695.611403734</v>
      </c>
      <c r="D8" s="1"/>
      <c r="E8" s="307">
        <v>10253.58875009</v>
      </c>
      <c r="F8" s="1"/>
      <c r="G8" s="133">
        <f>(C8-E8)/E8*100</f>
        <v>72.57968731756165</v>
      </c>
      <c r="H8" s="1"/>
      <c r="I8" s="182">
        <v>102.661566621</v>
      </c>
      <c r="J8" s="51"/>
      <c r="K8" s="464">
        <v>45.164178538</v>
      </c>
      <c r="L8" s="51"/>
      <c r="M8" s="133">
        <v>127.21</v>
      </c>
      <c r="N8" s="7"/>
      <c r="O8" s="7"/>
      <c r="P8" s="7"/>
      <c r="Q8" s="7"/>
    </row>
    <row r="9" spans="2:17" ht="12" customHeight="1">
      <c r="B9" s="55"/>
      <c r="C9" s="242"/>
      <c r="D9" s="1"/>
      <c r="E9" s="231"/>
      <c r="F9" s="1"/>
      <c r="G9" s="135"/>
      <c r="H9" s="1"/>
      <c r="I9" s="53"/>
      <c r="J9" s="1"/>
      <c r="K9" s="46"/>
      <c r="L9" s="1"/>
      <c r="M9" s="133"/>
      <c r="N9" s="7"/>
      <c r="O9" s="7"/>
      <c r="P9" s="7"/>
      <c r="Q9" s="7"/>
    </row>
    <row r="10" spans="1:17" ht="16.5">
      <c r="A10" s="55" t="s">
        <v>79</v>
      </c>
      <c r="B10" s="55"/>
      <c r="C10" s="243">
        <v>1140</v>
      </c>
      <c r="D10" s="1"/>
      <c r="E10" s="245">
        <v>1087</v>
      </c>
      <c r="F10" s="1"/>
      <c r="G10" s="133">
        <f>(C10-E10)/E10*100</f>
        <v>4.875804967801288</v>
      </c>
      <c r="H10" s="1"/>
      <c r="I10" s="53">
        <v>173</v>
      </c>
      <c r="J10" s="54"/>
      <c r="K10" s="46">
        <v>174</v>
      </c>
      <c r="L10" s="54"/>
      <c r="M10" s="133">
        <f>(I10-K10)/K10*100</f>
        <v>-0.5747126436781609</v>
      </c>
      <c r="N10" s="7"/>
      <c r="O10" s="7"/>
      <c r="P10" s="7"/>
      <c r="Q10" s="7"/>
    </row>
    <row r="11" spans="1:17" ht="12" customHeight="1">
      <c r="A11" s="55"/>
      <c r="B11" s="55"/>
      <c r="C11" s="242"/>
      <c r="D11" s="1"/>
      <c r="E11" s="231"/>
      <c r="F11" s="1"/>
      <c r="G11" s="134"/>
      <c r="H11" s="1"/>
      <c r="I11" s="53"/>
      <c r="J11" s="1"/>
      <c r="K11" s="46"/>
      <c r="L11" s="1"/>
      <c r="M11" s="133"/>
      <c r="N11" s="7"/>
      <c r="O11" s="7"/>
      <c r="P11" s="7"/>
      <c r="Q11" s="7"/>
    </row>
    <row r="12" spans="1:17" ht="16.5">
      <c r="A12" s="55" t="s">
        <v>127</v>
      </c>
      <c r="B12" s="55"/>
      <c r="C12" s="242">
        <v>60</v>
      </c>
      <c r="D12" s="1" t="s">
        <v>72</v>
      </c>
      <c r="E12" s="231">
        <v>47</v>
      </c>
      <c r="F12" s="343" t="s">
        <v>119</v>
      </c>
      <c r="G12" s="133">
        <f>(C12-E12)/E12*100</f>
        <v>27.659574468085108</v>
      </c>
      <c r="H12" s="1"/>
      <c r="I12" s="53">
        <v>4</v>
      </c>
      <c r="J12" s="1"/>
      <c r="K12" s="46">
        <v>2</v>
      </c>
      <c r="L12" s="1"/>
      <c r="M12" s="133">
        <f>(I12-K12)/K12*100</f>
        <v>100</v>
      </c>
      <c r="N12" s="7"/>
      <c r="O12" s="7"/>
      <c r="P12" s="7"/>
      <c r="Q12" s="7"/>
    </row>
    <row r="13" spans="1:17" ht="11.25" customHeight="1">
      <c r="A13" s="55"/>
      <c r="B13" s="55"/>
      <c r="C13" s="242"/>
      <c r="D13" s="1"/>
      <c r="E13" s="231"/>
      <c r="F13" s="1"/>
      <c r="G13" s="134"/>
      <c r="H13" s="1"/>
      <c r="I13" s="53"/>
      <c r="J13" s="1"/>
      <c r="K13" s="46"/>
      <c r="L13" s="1"/>
      <c r="M13" s="133"/>
      <c r="N13" s="7"/>
      <c r="O13" s="7"/>
      <c r="P13" s="7"/>
      <c r="Q13" s="7"/>
    </row>
    <row r="14" spans="1:17" ht="18" customHeight="1">
      <c r="A14" s="55" t="s">
        <v>82</v>
      </c>
      <c r="B14" s="55"/>
      <c r="C14" s="242">
        <v>7</v>
      </c>
      <c r="D14" s="157"/>
      <c r="E14" s="231">
        <v>8</v>
      </c>
      <c r="F14" s="157"/>
      <c r="G14" s="133">
        <f>(C14-E14)/E14*100</f>
        <v>-12.5</v>
      </c>
      <c r="I14" s="53">
        <v>5</v>
      </c>
      <c r="J14" s="1" t="s">
        <v>72</v>
      </c>
      <c r="K14" s="46">
        <v>21</v>
      </c>
      <c r="L14" s="343" t="s">
        <v>119</v>
      </c>
      <c r="M14" s="133">
        <f>(I14-K14)/K14*100</f>
        <v>-76.19047619047619</v>
      </c>
      <c r="N14" s="7"/>
      <c r="O14" s="7"/>
      <c r="P14" s="7"/>
      <c r="Q14" s="7"/>
    </row>
    <row r="15" spans="1:17" ht="12" customHeight="1">
      <c r="A15" s="55"/>
      <c r="B15" s="55"/>
      <c r="C15" s="243"/>
      <c r="D15" s="1"/>
      <c r="E15" s="245"/>
      <c r="F15" s="1"/>
      <c r="G15" s="135"/>
      <c r="H15" s="1"/>
      <c r="I15" s="53"/>
      <c r="J15" s="1"/>
      <c r="K15" s="46"/>
      <c r="L15" s="1"/>
      <c r="M15" s="133"/>
      <c r="N15" s="7"/>
      <c r="O15" s="7"/>
      <c r="P15" s="7"/>
      <c r="Q15" s="7"/>
    </row>
    <row r="16" spans="1:17" ht="16.5">
      <c r="A16" s="55" t="s">
        <v>10</v>
      </c>
      <c r="B16" s="55"/>
      <c r="C16" s="243">
        <f>SUM(C17:C26)</f>
        <v>6541</v>
      </c>
      <c r="D16" s="1"/>
      <c r="E16" s="245">
        <v>5654</v>
      </c>
      <c r="F16" s="1"/>
      <c r="G16" s="133">
        <f>(C16-E16)/E16*100</f>
        <v>15.688008489564908</v>
      </c>
      <c r="H16" s="1"/>
      <c r="I16" s="243">
        <f>SUM(I17:I26)</f>
        <v>174</v>
      </c>
      <c r="J16" s="54"/>
      <c r="K16" s="46">
        <v>177</v>
      </c>
      <c r="L16" s="54"/>
      <c r="M16" s="133">
        <f>(I16-K16)/K16*100</f>
        <v>-1.694915254237288</v>
      </c>
      <c r="N16" s="7"/>
      <c r="O16" s="7"/>
      <c r="P16" s="7"/>
      <c r="Q16" s="7"/>
    </row>
    <row r="17" spans="1:17" ht="16.5">
      <c r="A17" s="1" t="s">
        <v>138</v>
      </c>
      <c r="B17" s="55"/>
      <c r="C17" s="243">
        <v>1143</v>
      </c>
      <c r="D17" s="46"/>
      <c r="E17" s="245">
        <v>1090</v>
      </c>
      <c r="F17" s="46"/>
      <c r="G17" s="133">
        <f>(C17-E17)/E17*100</f>
        <v>4.862385321100918</v>
      </c>
      <c r="H17" s="1"/>
      <c r="I17" s="53">
        <v>173</v>
      </c>
      <c r="J17" s="54"/>
      <c r="K17" s="46">
        <v>174</v>
      </c>
      <c r="L17" s="54"/>
      <c r="M17" s="133">
        <f>(I17-K17)/K17*100</f>
        <v>-0.5747126436781609</v>
      </c>
      <c r="N17" s="7"/>
      <c r="O17" s="7"/>
      <c r="P17" s="7"/>
      <c r="Q17" s="7"/>
    </row>
    <row r="18" spans="1:17" ht="16.5">
      <c r="A18" s="1" t="s">
        <v>139</v>
      </c>
      <c r="B18" s="55"/>
      <c r="C18" s="243"/>
      <c r="D18" s="1"/>
      <c r="E18" s="245"/>
      <c r="F18" s="1"/>
      <c r="G18" s="133"/>
      <c r="H18" s="1"/>
      <c r="I18" s="53"/>
      <c r="J18" s="54"/>
      <c r="K18" s="46"/>
      <c r="L18" s="54"/>
      <c r="M18" s="133"/>
      <c r="N18" s="7"/>
      <c r="O18" s="7"/>
      <c r="P18" s="7"/>
      <c r="Q18" s="7"/>
    </row>
    <row r="19" spans="1:17" ht="16.5">
      <c r="A19" s="1" t="s">
        <v>110</v>
      </c>
      <c r="B19" s="55"/>
      <c r="C19" s="243">
        <v>25</v>
      </c>
      <c r="D19" s="1"/>
      <c r="E19" s="245">
        <v>34</v>
      </c>
      <c r="F19" s="1"/>
      <c r="G19" s="133">
        <f>(C19-E19)/E19*100</f>
        <v>-26.47058823529412</v>
      </c>
      <c r="H19" s="1"/>
      <c r="I19" s="53">
        <v>1</v>
      </c>
      <c r="J19" s="54"/>
      <c r="K19" s="46">
        <v>3</v>
      </c>
      <c r="L19" s="54"/>
      <c r="M19" s="133">
        <f>(I19-K19)/K19*100</f>
        <v>-66.66666666666666</v>
      </c>
      <c r="N19" s="7"/>
      <c r="O19" s="7"/>
      <c r="P19" s="7"/>
      <c r="Q19" s="7"/>
    </row>
    <row r="20" spans="1:17" ht="16.5">
      <c r="A20" s="1" t="s">
        <v>80</v>
      </c>
      <c r="B20" s="55"/>
      <c r="C20" s="243">
        <v>3440</v>
      </c>
      <c r="D20" s="1"/>
      <c r="E20" s="245">
        <v>3011</v>
      </c>
      <c r="F20" s="1"/>
      <c r="G20" s="133">
        <f>(C20-E20)/E20*100</f>
        <v>14.247758219860513</v>
      </c>
      <c r="H20" s="1"/>
      <c r="I20" s="57" t="s">
        <v>50</v>
      </c>
      <c r="J20" s="54"/>
      <c r="K20" s="308" t="s">
        <v>50</v>
      </c>
      <c r="L20" s="54"/>
      <c r="M20" s="133"/>
      <c r="N20" s="7"/>
      <c r="O20" s="7"/>
      <c r="P20" s="7"/>
      <c r="Q20" s="7"/>
    </row>
    <row r="21" spans="1:17" ht="16.5" customHeight="1">
      <c r="A21" s="1" t="s">
        <v>154</v>
      </c>
      <c r="B21" s="1"/>
      <c r="C21" s="243">
        <v>1723</v>
      </c>
      <c r="D21" s="1"/>
      <c r="E21" s="245">
        <v>1314</v>
      </c>
      <c r="F21" s="1"/>
      <c r="G21" s="133">
        <f>(C21-E21)/E21*100</f>
        <v>31.12633181126332</v>
      </c>
      <c r="H21" s="1"/>
      <c r="I21" s="57" t="s">
        <v>50</v>
      </c>
      <c r="J21" s="54"/>
      <c r="K21" s="308" t="s">
        <v>50</v>
      </c>
      <c r="L21" s="54"/>
      <c r="M21" s="133"/>
      <c r="N21" s="7"/>
      <c r="O21" s="7"/>
      <c r="P21" s="7"/>
      <c r="Q21" s="7"/>
    </row>
    <row r="22" spans="1:17" ht="16.5">
      <c r="A22" s="1" t="s">
        <v>51</v>
      </c>
      <c r="B22" s="55"/>
      <c r="C22" s="243">
        <v>158</v>
      </c>
      <c r="D22" s="1"/>
      <c r="E22" s="245">
        <v>172</v>
      </c>
      <c r="F22" s="1"/>
      <c r="G22" s="133">
        <f>(C22-E22)/E22*100</f>
        <v>-8.13953488372093</v>
      </c>
      <c r="H22" s="1"/>
      <c r="I22" s="57" t="s">
        <v>50</v>
      </c>
      <c r="J22" s="54"/>
      <c r="K22" s="308" t="s">
        <v>50</v>
      </c>
      <c r="L22" s="54"/>
      <c r="M22" s="133"/>
      <c r="N22" s="7"/>
      <c r="O22" s="7"/>
      <c r="P22" s="7"/>
      <c r="Q22" s="7"/>
    </row>
    <row r="23" spans="1:17" ht="16.5">
      <c r="A23" s="1" t="s">
        <v>155</v>
      </c>
      <c r="B23" s="55"/>
      <c r="C23" s="243"/>
      <c r="D23" s="1"/>
      <c r="E23" s="245"/>
      <c r="F23" s="1"/>
      <c r="G23" s="133"/>
      <c r="H23" s="1"/>
      <c r="I23" s="57"/>
      <c r="J23" s="54"/>
      <c r="K23" s="308"/>
      <c r="L23" s="54"/>
      <c r="M23" s="133"/>
      <c r="N23" s="7"/>
      <c r="O23" s="7"/>
      <c r="P23" s="7"/>
      <c r="Q23" s="7"/>
    </row>
    <row r="24" spans="1:17" ht="18.75">
      <c r="A24" s="1" t="s">
        <v>156</v>
      </c>
      <c r="B24" s="55"/>
      <c r="C24" s="243">
        <v>43</v>
      </c>
      <c r="D24" s="1"/>
      <c r="E24" s="245">
        <v>24</v>
      </c>
      <c r="F24" s="1"/>
      <c r="G24" s="133">
        <f>(C24-E24)/E24*100</f>
        <v>79.16666666666666</v>
      </c>
      <c r="H24" s="1"/>
      <c r="I24" s="57" t="s">
        <v>50</v>
      </c>
      <c r="J24" s="54"/>
      <c r="K24" s="308" t="s">
        <v>50</v>
      </c>
      <c r="L24" s="54"/>
      <c r="M24" s="133"/>
      <c r="N24" s="7"/>
      <c r="O24" s="7"/>
      <c r="P24" s="7"/>
      <c r="Q24" s="7"/>
    </row>
    <row r="25" spans="1:17" ht="16.5">
      <c r="A25" s="1" t="s">
        <v>54</v>
      </c>
      <c r="B25" s="55"/>
      <c r="C25" s="243">
        <v>7</v>
      </c>
      <c r="D25" s="1"/>
      <c r="E25" s="245">
        <v>7</v>
      </c>
      <c r="F25" s="1"/>
      <c r="G25" s="133">
        <f>(C25-E25)/E25*100</f>
        <v>0</v>
      </c>
      <c r="H25" s="1"/>
      <c r="I25" s="57" t="s">
        <v>50</v>
      </c>
      <c r="J25" s="54"/>
      <c r="K25" s="308" t="s">
        <v>50</v>
      </c>
      <c r="L25" s="54"/>
      <c r="M25" s="133"/>
      <c r="N25" s="7"/>
      <c r="O25" s="7"/>
      <c r="P25" s="7"/>
      <c r="Q25" s="7"/>
    </row>
    <row r="26" spans="1:17" ht="16.5">
      <c r="A26" s="1" t="s">
        <v>253</v>
      </c>
      <c r="B26" s="55"/>
      <c r="C26" s="243">
        <v>2</v>
      </c>
      <c r="D26" s="1"/>
      <c r="E26" s="245">
        <v>2</v>
      </c>
      <c r="F26" s="1"/>
      <c r="G26" s="133">
        <f>(C26-E26)/E26*100</f>
        <v>0</v>
      </c>
      <c r="H26" s="1"/>
      <c r="I26" s="57" t="s">
        <v>50</v>
      </c>
      <c r="J26" s="54"/>
      <c r="K26" s="308" t="s">
        <v>50</v>
      </c>
      <c r="L26" s="54"/>
      <c r="M26" s="133"/>
      <c r="N26" s="7"/>
      <c r="O26" s="7"/>
      <c r="P26" s="7"/>
      <c r="Q26" s="7"/>
    </row>
    <row r="27" spans="1:17" ht="6.75" customHeight="1">
      <c r="A27" s="1"/>
      <c r="B27" s="55"/>
      <c r="C27" s="244"/>
      <c r="D27" s="1"/>
      <c r="E27" s="54"/>
      <c r="F27" s="1"/>
      <c r="G27" s="133"/>
      <c r="H27" s="1"/>
      <c r="I27" s="53"/>
      <c r="J27" s="54"/>
      <c r="K27" s="46"/>
      <c r="L27" s="1"/>
      <c r="M27" s="133"/>
      <c r="N27" s="7"/>
      <c r="O27" s="7"/>
      <c r="P27" s="7"/>
      <c r="Q27" s="7"/>
    </row>
    <row r="28" spans="1:17" ht="16.5">
      <c r="A28" s="234" t="s">
        <v>86</v>
      </c>
      <c r="B28" s="356" t="s">
        <v>89</v>
      </c>
      <c r="C28" s="350"/>
      <c r="D28" s="348"/>
      <c r="E28" s="351"/>
      <c r="F28" s="348"/>
      <c r="G28" s="352"/>
      <c r="H28" s="348"/>
      <c r="I28" s="353"/>
      <c r="J28" s="351"/>
      <c r="K28" s="354"/>
      <c r="L28" s="1"/>
      <c r="M28" s="52"/>
      <c r="N28" s="7"/>
      <c r="O28" s="7"/>
      <c r="P28" s="7"/>
      <c r="Q28" s="7"/>
    </row>
    <row r="29" spans="1:17" ht="12" customHeight="1">
      <c r="A29" s="235"/>
      <c r="B29" s="356" t="s">
        <v>152</v>
      </c>
      <c r="C29" s="350"/>
      <c r="D29" s="348"/>
      <c r="E29" s="351"/>
      <c r="F29" s="348"/>
      <c r="G29" s="352"/>
      <c r="H29" s="348"/>
      <c r="I29" s="353"/>
      <c r="J29" s="351"/>
      <c r="K29" s="354"/>
      <c r="L29" s="1"/>
      <c r="M29" s="52"/>
      <c r="N29" s="7"/>
      <c r="O29" s="7"/>
      <c r="P29" s="7"/>
      <c r="Q29" s="7"/>
    </row>
    <row r="30" spans="1:17" ht="17.25" customHeight="1">
      <c r="A30" s="1" t="s">
        <v>87</v>
      </c>
      <c r="B30" s="348" t="s">
        <v>151</v>
      </c>
      <c r="C30" s="350"/>
      <c r="D30" s="348"/>
      <c r="E30" s="351"/>
      <c r="F30" s="348"/>
      <c r="G30" s="352"/>
      <c r="H30" s="348"/>
      <c r="I30" s="353"/>
      <c r="J30" s="351"/>
      <c r="K30" s="354"/>
      <c r="L30" s="1"/>
      <c r="N30" s="7"/>
      <c r="O30" s="7"/>
      <c r="P30" s="7"/>
      <c r="Q30" s="7"/>
    </row>
    <row r="31" spans="1:256" ht="12.75" customHeight="1">
      <c r="A31" s="391" t="s">
        <v>90</v>
      </c>
      <c r="B31" s="575" t="s">
        <v>186</v>
      </c>
      <c r="C31" s="575"/>
      <c r="D31" s="575"/>
      <c r="E31" s="575"/>
      <c r="F31" s="575"/>
      <c r="G31" s="575"/>
      <c r="H31" s="575"/>
      <c r="I31" s="575"/>
      <c r="J31" s="348"/>
      <c r="K31" s="348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6.5">
      <c r="A32" s="343" t="s">
        <v>119</v>
      </c>
      <c r="B32" s="348" t="s">
        <v>187</v>
      </c>
      <c r="C32" s="357"/>
      <c r="D32" s="348"/>
      <c r="E32" s="348"/>
      <c r="F32" s="348"/>
      <c r="G32" s="348"/>
      <c r="H32" s="348"/>
      <c r="I32" s="348"/>
      <c r="J32" s="348"/>
      <c r="K32" s="348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6.5" customHeight="1">
      <c r="A33" s="156" t="s">
        <v>88</v>
      </c>
      <c r="B33" s="348" t="s">
        <v>157</v>
      </c>
      <c r="C33" s="357"/>
      <c r="D33" s="348"/>
      <c r="E33" s="348"/>
      <c r="F33" s="348"/>
      <c r="G33" s="348"/>
      <c r="H33" s="348"/>
      <c r="I33" s="348"/>
      <c r="J33" s="348"/>
      <c r="K33" s="348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 customHeight="1">
      <c r="A34" s="348" t="s">
        <v>52</v>
      </c>
      <c r="C34" s="357"/>
      <c r="D34" s="348"/>
      <c r="E34" s="348"/>
      <c r="F34" s="348"/>
      <c r="G34" s="348"/>
      <c r="H34" s="348"/>
      <c r="I34" s="348"/>
      <c r="J34" s="348"/>
      <c r="K34" s="348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13" s="355" customFormat="1" ht="12">
      <c r="B35" s="349"/>
      <c r="C35" s="350"/>
      <c r="D35" s="348"/>
      <c r="E35" s="351"/>
      <c r="F35" s="348"/>
      <c r="G35" s="352"/>
      <c r="H35" s="348"/>
      <c r="I35" s="353"/>
      <c r="J35" s="351"/>
      <c r="K35" s="354"/>
      <c r="L35" s="348"/>
      <c r="M35" s="352"/>
    </row>
    <row r="36" spans="1:256" ht="16.5">
      <c r="A36" s="1"/>
      <c r="B36" s="1"/>
      <c r="C36" s="2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3.25">
      <c r="A37" s="310"/>
      <c r="B37" s="1"/>
      <c r="C37" s="2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7" ht="16.5">
      <c r="A38" s="7"/>
      <c r="B38" s="1"/>
      <c r="C38" s="243"/>
      <c r="D38" s="1"/>
      <c r="E38" s="54"/>
      <c r="F38" s="1"/>
      <c r="G38" s="52"/>
      <c r="H38" s="1"/>
      <c r="I38" s="53"/>
      <c r="J38" s="54"/>
      <c r="K38" s="54"/>
      <c r="L38" s="1"/>
      <c r="M38" s="52"/>
      <c r="N38" s="7"/>
      <c r="O38" s="7"/>
      <c r="P38" s="7"/>
      <c r="Q38" s="7"/>
    </row>
    <row r="39" spans="1:13" ht="16.5">
      <c r="A39" s="1"/>
      <c r="B39" s="1"/>
      <c r="C39" s="23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5">
    <mergeCell ref="B31:I31"/>
    <mergeCell ref="C4:G4"/>
    <mergeCell ref="C5:G5"/>
    <mergeCell ref="I4:M4"/>
    <mergeCell ref="I5:M5"/>
  </mergeCells>
  <printOptions horizontalCentered="1"/>
  <pageMargins left="0.03937007874015748" right="0" top="0.11811023622047245" bottom="0" header="0.5118110236220472" footer="0.11811023622047245"/>
  <pageSetup firstPageNumber="4" useFirstPageNumber="1" horizontalDpi="600" verticalDpi="600" orientation="landscape" paperSize="9" r:id="rId1"/>
  <headerFooter alignWithMargins="0">
    <oddFooter>&amp;R&amp;"Times New Roman,Regular"&amp;10page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A1" sqref="A1"/>
    </sheetView>
  </sheetViews>
  <sheetFormatPr defaultColWidth="9.00390625" defaultRowHeight="16.5"/>
  <cols>
    <col min="1" max="1" width="2.25390625" style="403" customWidth="1"/>
    <col min="2" max="2" width="37.00390625" style="403" customWidth="1"/>
    <col min="3" max="3" width="18.75390625" style="403" customWidth="1"/>
    <col min="4" max="4" width="2.625" style="403" customWidth="1"/>
    <col min="5" max="5" width="16.50390625" style="403" customWidth="1"/>
    <col min="6" max="6" width="1.625" style="403" customWidth="1"/>
    <col min="7" max="7" width="12.75390625" style="403" customWidth="1"/>
    <col min="8" max="8" width="3.50390625" style="403" customWidth="1"/>
    <col min="9" max="9" width="17.50390625" style="403" customWidth="1"/>
    <col min="10" max="10" width="1.875" style="403" customWidth="1"/>
    <col min="11" max="11" width="15.625" style="486" customWidth="1"/>
    <col min="12" max="12" width="1.75390625" style="403" customWidth="1"/>
    <col min="13" max="13" width="10.125" style="403" customWidth="1"/>
    <col min="14" max="16384" width="9.00390625" style="403" customWidth="1"/>
  </cols>
  <sheetData>
    <row r="1" spans="1:11" ht="17.25" customHeight="1">
      <c r="A1" s="401" t="s">
        <v>99</v>
      </c>
      <c r="K1" s="404"/>
    </row>
    <row r="2" spans="1:17" ht="15" customHeight="1">
      <c r="A2" s="405"/>
      <c r="B2" s="405"/>
      <c r="C2" s="578" t="s">
        <v>91</v>
      </c>
      <c r="D2" s="578"/>
      <c r="E2" s="578"/>
      <c r="F2" s="405"/>
      <c r="G2" s="407"/>
      <c r="H2" s="405"/>
      <c r="I2" s="578" t="s">
        <v>92</v>
      </c>
      <c r="J2" s="579"/>
      <c r="K2" s="579"/>
      <c r="L2" s="405"/>
      <c r="M2" s="407"/>
      <c r="N2" s="404"/>
      <c r="O2" s="404"/>
      <c r="P2" s="404"/>
      <c r="Q2" s="404"/>
    </row>
    <row r="3" spans="1:17" ht="15" customHeight="1">
      <c r="A3" s="405"/>
      <c r="B3" s="405"/>
      <c r="C3" s="408" t="s">
        <v>254</v>
      </c>
      <c r="E3" s="407" t="s">
        <v>158</v>
      </c>
      <c r="F3" s="405"/>
      <c r="G3" s="405"/>
      <c r="H3" s="405"/>
      <c r="I3" s="408" t="s">
        <v>254</v>
      </c>
      <c r="J3" s="409"/>
      <c r="K3" s="407" t="s">
        <v>158</v>
      </c>
      <c r="L3" s="405"/>
      <c r="M3" s="405"/>
      <c r="N3" s="404"/>
      <c r="O3" s="404"/>
      <c r="P3" s="404"/>
      <c r="Q3" s="404"/>
    </row>
    <row r="4" spans="1:17" ht="15" customHeight="1">
      <c r="A4" s="580"/>
      <c r="B4" s="580"/>
      <c r="C4" s="532" t="s">
        <v>198</v>
      </c>
      <c r="D4" s="410"/>
      <c r="E4" s="411" t="s">
        <v>180</v>
      </c>
      <c r="F4" s="410"/>
      <c r="G4" s="412" t="s">
        <v>8</v>
      </c>
      <c r="H4" s="405"/>
      <c r="I4" s="532" t="s">
        <v>198</v>
      </c>
      <c r="J4" s="410"/>
      <c r="K4" s="411" t="s">
        <v>180</v>
      </c>
      <c r="L4" s="410"/>
      <c r="M4" s="412" t="s">
        <v>8</v>
      </c>
      <c r="N4" s="404"/>
      <c r="O4" s="404"/>
      <c r="P4" s="404"/>
      <c r="Q4" s="404"/>
    </row>
    <row r="5" spans="1:17" ht="15.75" customHeight="1">
      <c r="A5" s="413" t="s">
        <v>84</v>
      </c>
      <c r="B5" s="414"/>
      <c r="C5" s="415">
        <f>SUM(C7:C19)</f>
        <v>1373791.0060720001</v>
      </c>
      <c r="D5" s="416"/>
      <c r="E5" s="422">
        <f>SUM(E7:E19)</f>
        <v>1458977.247373</v>
      </c>
      <c r="F5" s="416"/>
      <c r="G5" s="418">
        <f>(C5-E5)/E5*100</f>
        <v>-5.838764206527841</v>
      </c>
      <c r="H5" s="405"/>
      <c r="I5" s="415">
        <f>SUM(I7:I19)</f>
        <v>4008.7595189999997</v>
      </c>
      <c r="J5" s="416"/>
      <c r="K5" s="417">
        <f>SUM(K7:K19)</f>
        <v>9060.05155</v>
      </c>
      <c r="L5" s="416"/>
      <c r="M5" s="418">
        <f>(I5-K5)/K5*100</f>
        <v>-55.75345794804005</v>
      </c>
      <c r="N5" s="404"/>
      <c r="O5" s="404"/>
      <c r="P5" s="404"/>
      <c r="Q5" s="404"/>
    </row>
    <row r="6" spans="1:17" ht="15.75" customHeight="1">
      <c r="A6" s="419" t="s">
        <v>85</v>
      </c>
      <c r="B6" s="419"/>
      <c r="C6" s="420">
        <f>C7+C8</f>
        <v>584286.690176</v>
      </c>
      <c r="D6" s="421"/>
      <c r="E6" s="422">
        <v>418187.428959</v>
      </c>
      <c r="F6" s="405"/>
      <c r="G6" s="418">
        <f>(C6-E6)/E6*100</f>
        <v>39.71885564099173</v>
      </c>
      <c r="H6" s="405"/>
      <c r="I6" s="420">
        <f>I7+I8</f>
        <v>4008.7595189999997</v>
      </c>
      <c r="J6" s="421"/>
      <c r="K6" s="422">
        <f>K7+K8</f>
        <v>9060.05155</v>
      </c>
      <c r="L6" s="405"/>
      <c r="M6" s="418">
        <f>(I6-K6)/K6*100</f>
        <v>-55.75345794804005</v>
      </c>
      <c r="N6" s="404"/>
      <c r="O6" s="404"/>
      <c r="P6" s="404"/>
      <c r="Q6" s="404"/>
    </row>
    <row r="7" spans="1:17" ht="15.75" customHeight="1">
      <c r="A7" s="405" t="s">
        <v>66</v>
      </c>
      <c r="B7" s="405"/>
      <c r="C7" s="420">
        <v>213699.699638</v>
      </c>
      <c r="D7" s="421"/>
      <c r="E7" s="422">
        <v>65759.5248</v>
      </c>
      <c r="F7" s="405"/>
      <c r="G7" s="418">
        <f>(C7-E7)/E7*100</f>
        <v>224.9714779538674</v>
      </c>
      <c r="H7" s="405"/>
      <c r="I7" s="420">
        <v>232</v>
      </c>
      <c r="J7" s="421"/>
      <c r="K7" s="422">
        <v>216.83776</v>
      </c>
      <c r="L7" s="405"/>
      <c r="M7" s="418">
        <v>7.01</v>
      </c>
      <c r="N7" s="423"/>
      <c r="O7" s="404"/>
      <c r="P7" s="404"/>
      <c r="Q7" s="404"/>
    </row>
    <row r="8" spans="1:17" ht="15.75" customHeight="1">
      <c r="A8" s="405" t="s">
        <v>67</v>
      </c>
      <c r="B8" s="405"/>
      <c r="C8" s="420">
        <v>370586.990538</v>
      </c>
      <c r="D8" s="421"/>
      <c r="E8" s="422">
        <v>352427.904159</v>
      </c>
      <c r="F8" s="405"/>
      <c r="G8" s="418">
        <f>(C8-E8)/E8*100</f>
        <v>5.1525677066726825</v>
      </c>
      <c r="H8" s="405"/>
      <c r="I8" s="420">
        <v>3776.7595189999997</v>
      </c>
      <c r="J8" s="421"/>
      <c r="K8" s="422">
        <v>8843.21379</v>
      </c>
      <c r="L8" s="405"/>
      <c r="M8" s="418">
        <f>(I8-K8)/K8*100</f>
        <v>-57.29200256053066</v>
      </c>
      <c r="N8" s="404"/>
      <c r="O8" s="404"/>
      <c r="P8" s="404"/>
      <c r="Q8" s="404"/>
    </row>
    <row r="9" spans="1:17" ht="3" customHeight="1">
      <c r="A9" s="404"/>
      <c r="B9" s="405"/>
      <c r="C9" s="424"/>
      <c r="D9" s="405"/>
      <c r="E9" s="425"/>
      <c r="F9" s="405"/>
      <c r="G9" s="426"/>
      <c r="H9" s="405"/>
      <c r="I9" s="424"/>
      <c r="J9" s="425"/>
      <c r="K9" s="425"/>
      <c r="L9" s="405"/>
      <c r="M9" s="426"/>
      <c r="N9" s="404"/>
      <c r="O9" s="404"/>
      <c r="P9" s="404"/>
      <c r="Q9" s="404"/>
    </row>
    <row r="10" spans="1:17" ht="15.75" customHeight="1">
      <c r="A10" s="419" t="s">
        <v>70</v>
      </c>
      <c r="B10" s="408"/>
      <c r="C10" s="407"/>
      <c r="D10" s="405"/>
      <c r="E10" s="581"/>
      <c r="F10" s="581"/>
      <c r="G10" s="427"/>
      <c r="H10" s="405"/>
      <c r="I10" s="419"/>
      <c r="J10" s="405"/>
      <c r="K10" s="422"/>
      <c r="L10" s="405"/>
      <c r="M10" s="405"/>
      <c r="N10" s="404"/>
      <c r="O10" s="404"/>
      <c r="P10" s="404"/>
      <c r="Q10" s="404"/>
    </row>
    <row r="11" spans="1:13" s="405" customFormat="1" ht="15.75">
      <c r="A11" s="405" t="s">
        <v>68</v>
      </c>
      <c r="C11" s="424"/>
      <c r="E11" s="428"/>
      <c r="G11" s="426"/>
      <c r="I11" s="424"/>
      <c r="J11" s="429"/>
      <c r="K11" s="428"/>
      <c r="M11" s="430"/>
    </row>
    <row r="12" spans="1:13" s="405" customFormat="1" ht="13.5" customHeight="1">
      <c r="A12" s="405" t="s">
        <v>110</v>
      </c>
      <c r="C12" s="431">
        <v>0</v>
      </c>
      <c r="E12" s="432">
        <v>25.08</v>
      </c>
      <c r="G12" s="418">
        <f>(C12-E12)/E12*100</f>
        <v>-100</v>
      </c>
      <c r="I12" s="424">
        <v>0</v>
      </c>
      <c r="J12" s="429"/>
      <c r="K12" s="428">
        <v>0</v>
      </c>
      <c r="M12" s="440" t="s">
        <v>129</v>
      </c>
    </row>
    <row r="13" spans="1:13" s="405" customFormat="1" ht="13.5" customHeight="1">
      <c r="A13" s="405" t="s">
        <v>80</v>
      </c>
      <c r="C13" s="431">
        <v>245508.48300000004</v>
      </c>
      <c r="E13" s="432">
        <v>555886.73578</v>
      </c>
      <c r="G13" s="418">
        <f>(C13-E13)/E13*100</f>
        <v>-55.834801012923705</v>
      </c>
      <c r="I13" s="431" t="s">
        <v>50</v>
      </c>
      <c r="J13" s="429"/>
      <c r="K13" s="432" t="s">
        <v>50</v>
      </c>
      <c r="M13" s="430"/>
    </row>
    <row r="14" spans="1:13" s="405" customFormat="1" ht="15.75" customHeight="1">
      <c r="A14" s="405" t="s">
        <v>159</v>
      </c>
      <c r="C14" s="431">
        <v>498872.26600000006</v>
      </c>
      <c r="E14" s="432">
        <v>443300.197</v>
      </c>
      <c r="G14" s="418">
        <f>(C14-E14)/E14*100</f>
        <v>12.535990143040717</v>
      </c>
      <c r="I14" s="431" t="s">
        <v>50</v>
      </c>
      <c r="K14" s="432" t="s">
        <v>50</v>
      </c>
      <c r="M14" s="407"/>
    </row>
    <row r="15" spans="1:13" s="405" customFormat="1" ht="15.75">
      <c r="A15" s="405" t="s">
        <v>69</v>
      </c>
      <c r="C15" s="431">
        <v>45123.566896</v>
      </c>
      <c r="E15" s="432">
        <v>41577.805634</v>
      </c>
      <c r="G15" s="418">
        <f>(C15-E15)/E15*100</f>
        <v>8.528014424841304</v>
      </c>
      <c r="I15" s="431" t="s">
        <v>50</v>
      </c>
      <c r="K15" s="432" t="s">
        <v>50</v>
      </c>
      <c r="M15" s="407"/>
    </row>
    <row r="16" spans="1:13" s="405" customFormat="1" ht="15.75">
      <c r="A16" s="405" t="s">
        <v>160</v>
      </c>
      <c r="B16" s="419"/>
      <c r="C16" s="433"/>
      <c r="E16" s="434"/>
      <c r="G16" s="432"/>
      <c r="I16" s="431"/>
      <c r="K16" s="407"/>
      <c r="M16" s="407"/>
    </row>
    <row r="17" spans="1:13" s="405" customFormat="1" ht="13.5" customHeight="1">
      <c r="A17" s="405" t="s">
        <v>161</v>
      </c>
      <c r="B17" s="419"/>
      <c r="C17" s="431" t="s">
        <v>50</v>
      </c>
      <c r="E17" s="432" t="s">
        <v>50</v>
      </c>
      <c r="G17" s="440" t="s">
        <v>129</v>
      </c>
      <c r="I17" s="431" t="s">
        <v>50</v>
      </c>
      <c r="K17" s="407" t="s">
        <v>50</v>
      </c>
      <c r="M17" s="407"/>
    </row>
    <row r="18" spans="1:13" s="405" customFormat="1" ht="13.5" customHeight="1">
      <c r="A18" s="405" t="s">
        <v>54</v>
      </c>
      <c r="B18" s="419"/>
      <c r="C18" s="431">
        <v>0</v>
      </c>
      <c r="D18" s="419"/>
      <c r="E18" s="432">
        <v>0</v>
      </c>
      <c r="G18" s="440" t="s">
        <v>129</v>
      </c>
      <c r="I18" s="431" t="s">
        <v>50</v>
      </c>
      <c r="K18" s="407" t="s">
        <v>50</v>
      </c>
      <c r="M18" s="407"/>
    </row>
    <row r="19" spans="1:13" s="405" customFormat="1" ht="13.5" customHeight="1">
      <c r="A19" s="405" t="s">
        <v>255</v>
      </c>
      <c r="B19" s="419"/>
      <c r="C19" s="431">
        <v>0</v>
      </c>
      <c r="E19" s="428">
        <v>0</v>
      </c>
      <c r="G19" s="440" t="s">
        <v>129</v>
      </c>
      <c r="I19" s="431" t="s">
        <v>50</v>
      </c>
      <c r="K19" s="407" t="s">
        <v>50</v>
      </c>
      <c r="M19" s="407"/>
    </row>
    <row r="20" spans="2:12" s="405" customFormat="1" ht="3.75" customHeight="1">
      <c r="B20" s="406"/>
      <c r="C20" s="435"/>
      <c r="E20" s="436"/>
      <c r="I20" s="424"/>
      <c r="J20" s="402"/>
      <c r="K20" s="437"/>
      <c r="L20" s="402"/>
    </row>
    <row r="21" spans="1:13" s="405" customFormat="1" ht="15.75" customHeight="1">
      <c r="A21" s="419" t="s">
        <v>75</v>
      </c>
      <c r="B21" s="406"/>
      <c r="C21" s="431">
        <f>SUM(C22:C31)</f>
        <v>14923011.340559999</v>
      </c>
      <c r="E21" s="432">
        <f>SUM(E22:E31)</f>
        <v>17600713.868472</v>
      </c>
      <c r="F21" s="432"/>
      <c r="G21" s="418">
        <f>(C21-E21)/E21*100</f>
        <v>-15.213601834119608</v>
      </c>
      <c r="I21" s="431">
        <f>SUM(I22:I31)</f>
        <v>71459.858697</v>
      </c>
      <c r="J21" s="402"/>
      <c r="K21" s="432">
        <f>SUM(K22:K31)</f>
        <v>52086.992966000005</v>
      </c>
      <c r="L21" s="402"/>
      <c r="M21" s="418">
        <f>(I21-K21)/K21*100</f>
        <v>37.19328881904493</v>
      </c>
    </row>
    <row r="22" spans="1:13" s="405" customFormat="1" ht="15.75" customHeight="1">
      <c r="A22" s="405" t="s">
        <v>138</v>
      </c>
      <c r="C22" s="431">
        <v>11166361.463234</v>
      </c>
      <c r="E22" s="432">
        <v>12631832.352085</v>
      </c>
      <c r="F22" s="432"/>
      <c r="G22" s="418">
        <f>(C22-E22)/E22*100</f>
        <v>-11.601411798416645</v>
      </c>
      <c r="I22" s="424">
        <v>71459.517147</v>
      </c>
      <c r="J22" s="402"/>
      <c r="K22" s="428">
        <v>52084.066461</v>
      </c>
      <c r="L22" s="402"/>
      <c r="M22" s="418">
        <f>(I22-K22)/K22*100</f>
        <v>37.20034168320582</v>
      </c>
    </row>
    <row r="23" spans="1:13" s="405" customFormat="1" ht="15.75">
      <c r="A23" s="405" t="s">
        <v>139</v>
      </c>
      <c r="C23" s="454"/>
      <c r="E23" s="438"/>
      <c r="F23" s="432"/>
      <c r="G23" s="418"/>
      <c r="I23" s="424"/>
      <c r="J23" s="402"/>
      <c r="K23" s="428"/>
      <c r="L23" s="402"/>
      <c r="M23" s="426"/>
    </row>
    <row r="24" spans="1:13" s="405" customFormat="1" ht="13.5" customHeight="1">
      <c r="A24" s="405" t="s">
        <v>110</v>
      </c>
      <c r="C24" s="431">
        <v>497.360738</v>
      </c>
      <c r="E24" s="432">
        <v>1130.247882</v>
      </c>
      <c r="F24" s="432"/>
      <c r="G24" s="418">
        <v>-56.02</v>
      </c>
      <c r="I24" s="497">
        <v>0.34155</v>
      </c>
      <c r="J24" s="439"/>
      <c r="K24" s="456">
        <v>2.926505</v>
      </c>
      <c r="L24" s="402"/>
      <c r="M24" s="418">
        <v>-90</v>
      </c>
    </row>
    <row r="25" spans="1:13" s="405" customFormat="1" ht="13.5" customHeight="1">
      <c r="A25" s="405" t="s">
        <v>80</v>
      </c>
      <c r="C25" s="431">
        <v>1605031.055682</v>
      </c>
      <c r="E25" s="432">
        <v>3433736.339892</v>
      </c>
      <c r="F25" s="432"/>
      <c r="G25" s="418">
        <f>(C25-E25)/E25*100</f>
        <v>-53.25700936803778</v>
      </c>
      <c r="I25" s="431" t="s">
        <v>50</v>
      </c>
      <c r="J25" s="429"/>
      <c r="K25" s="432" t="s">
        <v>50</v>
      </c>
      <c r="L25" s="402"/>
      <c r="M25" s="426"/>
    </row>
    <row r="26" spans="1:13" s="405" customFormat="1" ht="15.75">
      <c r="A26" s="405" t="s">
        <v>154</v>
      </c>
      <c r="C26" s="431">
        <v>1626914.935823</v>
      </c>
      <c r="E26" s="432">
        <v>1039556.769605</v>
      </c>
      <c r="F26" s="432"/>
      <c r="G26" s="418">
        <f>(C26-E26)/E26*100</f>
        <v>56.50082644752323</v>
      </c>
      <c r="I26" s="431" t="s">
        <v>50</v>
      </c>
      <c r="J26" s="429"/>
      <c r="K26" s="432" t="s">
        <v>50</v>
      </c>
      <c r="L26" s="402"/>
      <c r="M26" s="426"/>
    </row>
    <row r="27" spans="1:13" s="405" customFormat="1" ht="15.75">
      <c r="A27" s="405" t="s">
        <v>51</v>
      </c>
      <c r="C27" s="431">
        <v>3.965775</v>
      </c>
      <c r="E27" s="432">
        <v>7.39355</v>
      </c>
      <c r="F27" s="432"/>
      <c r="G27" s="418">
        <v>-42.86</v>
      </c>
      <c r="I27" s="431" t="s">
        <v>50</v>
      </c>
      <c r="K27" s="432" t="s">
        <v>50</v>
      </c>
      <c r="L27" s="402"/>
      <c r="M27" s="428"/>
    </row>
    <row r="28" spans="1:13" s="405" customFormat="1" ht="15.75">
      <c r="A28" s="405" t="s">
        <v>155</v>
      </c>
      <c r="B28" s="419"/>
      <c r="C28" s="454"/>
      <c r="E28" s="438"/>
      <c r="F28" s="432"/>
      <c r="G28" s="440" t="s">
        <v>101</v>
      </c>
      <c r="J28" s="429"/>
      <c r="L28" s="402"/>
      <c r="M28" s="426"/>
    </row>
    <row r="29" spans="1:13" s="405" customFormat="1" ht="13.5" customHeight="1">
      <c r="A29" s="405" t="s">
        <v>178</v>
      </c>
      <c r="B29" s="419"/>
      <c r="C29" s="431">
        <v>481349.373126</v>
      </c>
      <c r="E29" s="432">
        <v>441102.938807</v>
      </c>
      <c r="F29" s="432"/>
      <c r="G29" s="418">
        <f>(C29-E29)/E29*100</f>
        <v>9.124045835616027</v>
      </c>
      <c r="I29" s="431" t="s">
        <v>50</v>
      </c>
      <c r="J29" s="402"/>
      <c r="K29" s="432" t="s">
        <v>50</v>
      </c>
      <c r="L29" s="402"/>
      <c r="M29" s="426"/>
    </row>
    <row r="30" spans="1:13" s="405" customFormat="1" ht="13.5" customHeight="1">
      <c r="A30" s="405" t="s">
        <v>54</v>
      </c>
      <c r="B30" s="419"/>
      <c r="C30" s="431">
        <v>41844.313643999994</v>
      </c>
      <c r="E30" s="432">
        <v>51494.25538499999</v>
      </c>
      <c r="F30" s="432"/>
      <c r="G30" s="418">
        <f>(C30-E30)/E30*100</f>
        <v>-18.73984130628088</v>
      </c>
      <c r="I30" s="431" t="s">
        <v>50</v>
      </c>
      <c r="J30" s="402"/>
      <c r="K30" s="432" t="s">
        <v>50</v>
      </c>
      <c r="L30" s="402"/>
      <c r="M30" s="426"/>
    </row>
    <row r="31" spans="1:13" s="405" customFormat="1" ht="13.5" customHeight="1">
      <c r="A31" s="405" t="s">
        <v>255</v>
      </c>
      <c r="B31" s="419"/>
      <c r="C31" s="431">
        <v>1008.8725380000001</v>
      </c>
      <c r="E31" s="432">
        <v>1853.571266</v>
      </c>
      <c r="F31" s="432"/>
      <c r="G31" s="418">
        <f>(C31-E31)/E31*100</f>
        <v>-45.57141899501154</v>
      </c>
      <c r="I31" s="431" t="s">
        <v>50</v>
      </c>
      <c r="J31" s="402"/>
      <c r="K31" s="432" t="s">
        <v>50</v>
      </c>
      <c r="L31" s="402"/>
      <c r="M31" s="426"/>
    </row>
    <row r="32" spans="2:12" s="405" customFormat="1" ht="3.75" customHeight="1">
      <c r="B32" s="402"/>
      <c r="C32" s="500"/>
      <c r="E32" s="441"/>
      <c r="F32" s="441"/>
      <c r="I32" s="441"/>
      <c r="J32" s="402"/>
      <c r="K32" s="441"/>
      <c r="L32" s="441"/>
    </row>
    <row r="33" spans="1:13" s="405" customFormat="1" ht="15.75">
      <c r="A33" s="419" t="s">
        <v>71</v>
      </c>
      <c r="C33" s="431">
        <f>C21/C35</f>
        <v>62701.72832168067</v>
      </c>
      <c r="E33" s="432">
        <f>E21/E35</f>
        <v>71839.64844274285</v>
      </c>
      <c r="F33" s="428"/>
      <c r="G33" s="418">
        <f>(C33-E33)/E33*100</f>
        <v>-12.719884241005474</v>
      </c>
      <c r="I33" s="431">
        <f>I21/I35</f>
        <v>300.2515071302521</v>
      </c>
      <c r="K33" s="428">
        <v>213</v>
      </c>
      <c r="M33" s="418">
        <v>40.85</v>
      </c>
    </row>
    <row r="34" spans="1:12" ht="3" customHeight="1">
      <c r="A34" s="405"/>
      <c r="B34" s="405"/>
      <c r="C34" s="405"/>
      <c r="D34" s="405"/>
      <c r="E34" s="405"/>
      <c r="F34" s="405"/>
      <c r="G34" s="405"/>
      <c r="H34" s="405"/>
      <c r="I34" s="419"/>
      <c r="J34" s="405"/>
      <c r="K34" s="405"/>
      <c r="L34" s="405"/>
    </row>
    <row r="35" spans="1:11" s="419" customFormat="1" ht="15.75">
      <c r="A35" s="419" t="s">
        <v>9</v>
      </c>
      <c r="C35" s="424">
        <v>238</v>
      </c>
      <c r="E35" s="428">
        <v>245</v>
      </c>
      <c r="F35" s="405"/>
      <c r="I35" s="424">
        <v>238</v>
      </c>
      <c r="J35" s="405"/>
      <c r="K35" s="405">
        <v>245</v>
      </c>
    </row>
    <row r="36" spans="1:6" ht="6" customHeight="1">
      <c r="A36" s="419"/>
      <c r="E36" s="486"/>
      <c r="F36" s="486"/>
    </row>
    <row r="37" spans="1:13" ht="14.25" customHeight="1">
      <c r="A37" s="442" t="s">
        <v>210</v>
      </c>
      <c r="E37" s="486"/>
      <c r="F37" s="486"/>
      <c r="M37" s="405"/>
    </row>
    <row r="38" spans="1:6" ht="14.25" customHeight="1">
      <c r="A38" s="443" t="s">
        <v>125</v>
      </c>
      <c r="B38" s="442" t="s">
        <v>258</v>
      </c>
      <c r="E38" s="404"/>
      <c r="F38" s="404"/>
    </row>
    <row r="39" spans="1:6" ht="14.25" customHeight="1">
      <c r="A39" s="442" t="s">
        <v>98</v>
      </c>
      <c r="E39" s="404"/>
      <c r="F39" s="404"/>
    </row>
    <row r="40" spans="1:6" ht="14.25" customHeight="1">
      <c r="A40" s="442" t="s">
        <v>172</v>
      </c>
      <c r="E40" s="404"/>
      <c r="F40" s="404"/>
    </row>
    <row r="41" spans="5:6" ht="16.5">
      <c r="E41" s="404"/>
      <c r="F41" s="404"/>
    </row>
    <row r="42" spans="5:6" ht="16.5">
      <c r="E42" s="404"/>
      <c r="F42" s="404"/>
    </row>
    <row r="43" spans="5:6" ht="16.5">
      <c r="E43" s="404"/>
      <c r="F43" s="404"/>
    </row>
    <row r="44" spans="5:6" ht="16.5">
      <c r="E44" s="404"/>
      <c r="F44" s="404"/>
    </row>
    <row r="45" spans="5:6" ht="16.5">
      <c r="E45" s="404"/>
      <c r="F45" s="404"/>
    </row>
    <row r="46" spans="5:6" ht="16.5">
      <c r="E46" s="404"/>
      <c r="F46" s="404"/>
    </row>
    <row r="47" spans="5:6" ht="16.5">
      <c r="E47" s="404"/>
      <c r="F47" s="404"/>
    </row>
    <row r="48" spans="5:6" ht="16.5">
      <c r="E48" s="404"/>
      <c r="F48" s="404"/>
    </row>
    <row r="49" spans="5:6" ht="16.5">
      <c r="E49" s="404"/>
      <c r="F49" s="404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48" t="s">
        <v>11</v>
      </c>
    </row>
    <row r="2" ht="18.75">
      <c r="A2" s="48"/>
    </row>
    <row r="3" spans="2:7" ht="16.5" customHeight="1">
      <c r="B3" s="583"/>
      <c r="C3" s="583"/>
      <c r="E3" s="583"/>
      <c r="F3" s="583"/>
      <c r="G3" s="583"/>
    </row>
    <row r="4" spans="1:9" ht="16.5">
      <c r="A4" s="144"/>
      <c r="B4" s="144"/>
      <c r="C4" s="583" t="s">
        <v>97</v>
      </c>
      <c r="D4" s="583"/>
      <c r="E4" s="583"/>
      <c r="F4" s="144"/>
      <c r="G4" s="144"/>
      <c r="I4" s="59"/>
    </row>
    <row r="5" spans="1:7" ht="16.5">
      <c r="A5" s="145"/>
      <c r="B5" s="146"/>
      <c r="C5" s="363">
        <v>40162</v>
      </c>
      <c r="D5" s="364"/>
      <c r="E5" s="363">
        <v>39813</v>
      </c>
      <c r="F5" s="146"/>
      <c r="G5" s="147" t="s">
        <v>8</v>
      </c>
    </row>
    <row r="6" spans="1:7" ht="16.5">
      <c r="A6" s="145"/>
      <c r="B6" s="124"/>
      <c r="C6" s="148"/>
      <c r="D6" s="124"/>
      <c r="E6" s="148"/>
      <c r="F6" s="124"/>
      <c r="G6" s="183"/>
    </row>
    <row r="7" spans="1:11" ht="48" customHeight="1">
      <c r="A7" s="149" t="s">
        <v>45</v>
      </c>
      <c r="B7" s="144"/>
      <c r="C7" s="523">
        <v>21813.92</v>
      </c>
      <c r="D7" s="524"/>
      <c r="E7" s="523">
        <v>14387.48</v>
      </c>
      <c r="F7" s="144"/>
      <c r="G7" s="150">
        <f aca="true" t="shared" si="0" ref="G7:G12">(C7-E7)/E7*100</f>
        <v>51.61737844292398</v>
      </c>
      <c r="I7" s="60"/>
      <c r="K7" s="52"/>
    </row>
    <row r="8" spans="1:11" ht="48" customHeight="1">
      <c r="A8" s="149" t="s">
        <v>46</v>
      </c>
      <c r="B8" s="144"/>
      <c r="C8" s="523">
        <v>3053.67</v>
      </c>
      <c r="D8" s="524"/>
      <c r="E8" s="523">
        <v>1982.56</v>
      </c>
      <c r="F8" s="144"/>
      <c r="G8" s="150">
        <f t="shared" si="0"/>
        <v>54.02661205713826</v>
      </c>
      <c r="I8" s="60"/>
      <c r="K8" s="62"/>
    </row>
    <row r="9" spans="1:11" ht="48" customHeight="1">
      <c r="A9" s="149" t="s">
        <v>47</v>
      </c>
      <c r="B9" s="144"/>
      <c r="C9" s="523">
        <v>12866.99</v>
      </c>
      <c r="D9" s="524"/>
      <c r="E9" s="523">
        <v>7891.8</v>
      </c>
      <c r="F9" s="144"/>
      <c r="G9" s="150">
        <f t="shared" si="0"/>
        <v>63.04252515269013</v>
      </c>
      <c r="I9" s="60"/>
      <c r="K9" s="62"/>
    </row>
    <row r="10" spans="1:11" ht="48" customHeight="1">
      <c r="A10" s="149" t="s">
        <v>109</v>
      </c>
      <c r="B10" s="144"/>
      <c r="C10" s="523">
        <v>4036.5</v>
      </c>
      <c r="D10" s="524"/>
      <c r="E10" s="523">
        <v>3292.4</v>
      </c>
      <c r="F10" s="144"/>
      <c r="G10" s="150">
        <f t="shared" si="0"/>
        <v>22.60053456445146</v>
      </c>
      <c r="I10" s="60"/>
      <c r="K10" s="62"/>
    </row>
    <row r="11" spans="1:12" ht="48" customHeight="1">
      <c r="A11" s="149" t="s">
        <v>44</v>
      </c>
      <c r="B11" s="144"/>
      <c r="C11" s="523">
        <v>25511.65</v>
      </c>
      <c r="D11" s="524"/>
      <c r="E11" s="523">
        <v>17891.16</v>
      </c>
      <c r="F11" s="144"/>
      <c r="G11" s="150">
        <f>(C11-E11)/E11*100</f>
        <v>42.59360488643554</v>
      </c>
      <c r="I11" s="60"/>
      <c r="K11" s="52"/>
      <c r="L11" s="61"/>
    </row>
    <row r="12" spans="1:11" ht="48" customHeight="1">
      <c r="A12" s="149" t="s">
        <v>48</v>
      </c>
      <c r="B12" s="144"/>
      <c r="C12" s="523">
        <v>681.97</v>
      </c>
      <c r="D12" s="524"/>
      <c r="E12" s="523">
        <v>385.47</v>
      </c>
      <c r="F12" s="144"/>
      <c r="G12" s="150">
        <f t="shared" si="0"/>
        <v>76.91908579137157</v>
      </c>
      <c r="K12" s="50"/>
    </row>
    <row r="13" spans="7:11" ht="24" customHeight="1">
      <c r="G13" s="50"/>
      <c r="K13" s="50"/>
    </row>
    <row r="14" spans="1:11" ht="15.75">
      <c r="A14" s="56"/>
      <c r="B14" s="50"/>
      <c r="C14" s="50"/>
      <c r="E14" s="582"/>
      <c r="F14" s="582"/>
      <c r="K14" s="52"/>
    </row>
    <row r="15" spans="5:11" ht="15.75">
      <c r="E15" s="56"/>
      <c r="G15" s="50"/>
      <c r="K15" s="50"/>
    </row>
    <row r="16" spans="5:11" ht="15.75">
      <c r="E16" s="56"/>
      <c r="G16" s="50"/>
      <c r="I16" s="51"/>
      <c r="K16" s="52"/>
    </row>
    <row r="17" spans="1:11" ht="15.75">
      <c r="A17" s="56"/>
      <c r="C17" s="54"/>
      <c r="E17" s="54"/>
      <c r="G17" s="52"/>
      <c r="I17" s="63"/>
      <c r="K17" s="52"/>
    </row>
    <row r="18" spans="5:11" ht="15.75">
      <c r="E18" s="56"/>
      <c r="G18" s="50"/>
      <c r="K18" s="50"/>
    </row>
    <row r="19" spans="1:11" ht="15.75">
      <c r="A19" s="56"/>
      <c r="B19" s="51"/>
      <c r="C19" s="50"/>
      <c r="E19" s="582"/>
      <c r="F19" s="582"/>
      <c r="G19" s="52"/>
      <c r="K19" s="52"/>
    </row>
    <row r="20" spans="5:11" ht="15.75">
      <c r="E20" s="56"/>
      <c r="G20" s="50"/>
      <c r="K20" s="50"/>
    </row>
    <row r="21" spans="1:11" ht="15.75">
      <c r="A21" s="56"/>
      <c r="B21" s="51"/>
      <c r="C21" s="50"/>
      <c r="E21" s="582"/>
      <c r="F21" s="582"/>
      <c r="G21" s="52"/>
      <c r="K21" s="52"/>
    </row>
    <row r="22" ht="15.75">
      <c r="J22" s="95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6" useFirstPageNumber="1" horizontalDpi="600" verticalDpi="600" orientation="landscape" paperSize="9" r:id="rId1"/>
  <headerFooter alignWithMargins="0">
    <oddFooter>&amp;R&amp;"Times New Roman,Regular"&amp;10page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6.5"/>
  <cols>
    <col min="1" max="1" width="10.625" style="233" customWidth="1"/>
    <col min="2" max="2" width="3.00390625" style="233" customWidth="1"/>
    <col min="3" max="3" width="18.00390625" style="233" customWidth="1"/>
    <col min="4" max="4" width="16.75390625" style="233" customWidth="1"/>
    <col min="5" max="5" width="27.875" style="233" customWidth="1"/>
    <col min="6" max="6" width="15.50390625" style="233" customWidth="1"/>
    <col min="7" max="16384" width="9.00390625" style="233" customWidth="1"/>
  </cols>
  <sheetData>
    <row r="1" spans="1:6" ht="18.75">
      <c r="A1" s="236" t="s">
        <v>201</v>
      </c>
      <c r="B1" s="236"/>
      <c r="C1" s="231"/>
      <c r="D1" s="231"/>
      <c r="E1" s="231"/>
      <c r="F1" s="231"/>
    </row>
    <row r="2" spans="1:6" ht="18.75">
      <c r="A2" s="236"/>
      <c r="B2" s="236"/>
      <c r="C2" s="231"/>
      <c r="D2" s="231"/>
      <c r="E2" s="231"/>
      <c r="F2" s="231"/>
    </row>
    <row r="3" spans="1:6" ht="16.5">
      <c r="A3" s="291" t="s">
        <v>57</v>
      </c>
      <c r="B3" s="291"/>
      <c r="C3" s="239"/>
      <c r="D3" s="239"/>
      <c r="E3" s="240"/>
      <c r="F3" s="231"/>
    </row>
    <row r="4" spans="1:6" ht="27.75" customHeight="1">
      <c r="A4" s="254" t="s">
        <v>13</v>
      </c>
      <c r="B4" s="255"/>
      <c r="C4" s="290" t="s">
        <v>12</v>
      </c>
      <c r="D4" s="256"/>
      <c r="E4" s="584" t="s">
        <v>242</v>
      </c>
      <c r="F4" s="585"/>
    </row>
    <row r="5" spans="1:6" ht="16.5">
      <c r="A5" s="537">
        <v>1</v>
      </c>
      <c r="B5" s="538"/>
      <c r="C5" s="539" t="s">
        <v>78</v>
      </c>
      <c r="D5" s="540"/>
      <c r="E5" s="541">
        <v>23913.204488</v>
      </c>
      <c r="F5" s="542"/>
    </row>
    <row r="6" spans="1:6" ht="16.5">
      <c r="A6" s="257">
        <v>2</v>
      </c>
      <c r="B6" s="258"/>
      <c r="C6" s="293" t="s">
        <v>62</v>
      </c>
      <c r="D6" s="189"/>
      <c r="E6" s="209">
        <v>13996.781635</v>
      </c>
      <c r="F6" s="222"/>
    </row>
    <row r="7" spans="1:6" ht="16.5">
      <c r="A7" s="257">
        <v>3</v>
      </c>
      <c r="B7" s="258"/>
      <c r="C7" s="293" t="s">
        <v>188</v>
      </c>
      <c r="D7" s="189"/>
      <c r="E7" s="209">
        <v>13747.59</v>
      </c>
      <c r="F7" s="222"/>
    </row>
    <row r="8" spans="1:6" ht="16.5" customHeight="1">
      <c r="A8" s="257">
        <v>4</v>
      </c>
      <c r="B8" s="258"/>
      <c r="C8" s="293" t="s">
        <v>162</v>
      </c>
      <c r="D8" s="189"/>
      <c r="E8" s="209">
        <v>12193.041224</v>
      </c>
      <c r="F8" s="222"/>
    </row>
    <row r="9" spans="1:6" ht="16.5">
      <c r="A9" s="257">
        <v>5</v>
      </c>
      <c r="B9" s="258"/>
      <c r="C9" s="293" t="s">
        <v>189</v>
      </c>
      <c r="D9" s="189"/>
      <c r="E9" s="209">
        <v>7920.6</v>
      </c>
      <c r="F9" s="222"/>
    </row>
    <row r="10" spans="1:6" ht="16.5">
      <c r="A10" s="257">
        <v>6</v>
      </c>
      <c r="B10" s="258"/>
      <c r="C10" s="293" t="s">
        <v>59</v>
      </c>
      <c r="D10" s="361"/>
      <c r="E10" s="209">
        <v>6391.439549000001</v>
      </c>
      <c r="F10" s="222"/>
    </row>
    <row r="11" spans="1:6" ht="16.5">
      <c r="A11" s="257">
        <v>7</v>
      </c>
      <c r="B11" s="258"/>
      <c r="C11" s="187" t="s">
        <v>121</v>
      </c>
      <c r="D11" s="189"/>
      <c r="E11" s="209">
        <v>4782.02152</v>
      </c>
      <c r="F11" s="222"/>
    </row>
    <row r="12" spans="1:6" ht="16.5">
      <c r="A12" s="257">
        <v>8</v>
      </c>
      <c r="B12" s="258"/>
      <c r="C12" s="187" t="s">
        <v>202</v>
      </c>
      <c r="D12" s="189"/>
      <c r="E12" s="209">
        <v>3528.779697</v>
      </c>
      <c r="F12" s="222"/>
    </row>
    <row r="13" spans="1:6" ht="16.5">
      <c r="A13" s="257">
        <v>9</v>
      </c>
      <c r="B13" s="258"/>
      <c r="C13" s="293" t="s">
        <v>117</v>
      </c>
      <c r="D13" s="189"/>
      <c r="E13" s="209">
        <v>3128.441734</v>
      </c>
      <c r="F13" s="222"/>
    </row>
    <row r="14" spans="1:6" ht="18.75" customHeight="1">
      <c r="A14" s="261">
        <v>10</v>
      </c>
      <c r="B14" s="264"/>
      <c r="C14" s="190" t="s">
        <v>203</v>
      </c>
      <c r="D14" s="295"/>
      <c r="E14" s="213">
        <v>2410.962927</v>
      </c>
      <c r="F14" s="223"/>
    </row>
    <row r="15" spans="1:6" ht="16.5">
      <c r="A15" s="175"/>
      <c r="B15" s="175"/>
      <c r="C15" s="175"/>
      <c r="D15" s="231"/>
      <c r="E15" s="231"/>
      <c r="F15" s="232"/>
    </row>
    <row r="16" spans="1:6" ht="16.5">
      <c r="A16" s="175" t="s">
        <v>141</v>
      </c>
      <c r="B16" s="175"/>
      <c r="C16" s="175"/>
      <c r="D16" s="175"/>
      <c r="E16" s="175"/>
      <c r="F16" s="175"/>
    </row>
    <row r="17" spans="1:6" ht="10.5" customHeight="1">
      <c r="A17" s="175"/>
      <c r="B17" s="175"/>
      <c r="C17" s="175"/>
      <c r="D17" s="175"/>
      <c r="E17" s="175"/>
      <c r="F17" s="175"/>
    </row>
    <row r="18" s="175" customFormat="1" ht="12.75">
      <c r="A18" s="175" t="s">
        <v>145</v>
      </c>
    </row>
    <row r="19" s="175" customFormat="1" ht="9" customHeight="1"/>
    <row r="20" s="175" customFormat="1" ht="12.75">
      <c r="A20" s="175" t="s">
        <v>38</v>
      </c>
    </row>
    <row r="21" spans="1:6" s="175" customFormat="1" ht="16.5">
      <c r="A21" s="233"/>
      <c r="B21" s="233"/>
      <c r="C21" s="233"/>
      <c r="D21" s="233"/>
      <c r="E21" s="233"/>
      <c r="F21" s="233"/>
    </row>
    <row r="22" spans="1:6" s="175" customFormat="1" ht="16.5">
      <c r="A22" s="233"/>
      <c r="B22" s="233"/>
      <c r="C22" s="233"/>
      <c r="D22" s="233"/>
      <c r="E22" s="233"/>
      <c r="F22" s="233"/>
    </row>
    <row r="23" spans="1:11" ht="16.5">
      <c r="A23" s="175"/>
      <c r="B23" s="175"/>
      <c r="C23" s="175"/>
      <c r="D23" s="175"/>
      <c r="E23" s="175"/>
      <c r="F23" s="175"/>
      <c r="K23" s="248"/>
    </row>
    <row r="25" spans="1:6" s="175" customFormat="1" ht="16.5">
      <c r="A25" s="233"/>
      <c r="B25" s="233"/>
      <c r="C25" s="233"/>
      <c r="D25" s="233"/>
      <c r="E25" s="233"/>
      <c r="F25" s="233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8" useFirstPageNumber="1" horizontalDpi="600" verticalDpi="600" orientation="landscape" paperSize="9" r:id="rId1"/>
  <headerFooter alignWithMargins="0">
    <oddFooter>&amp;R&amp;"Times New Roman,Regular"&amp;10page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00390625" defaultRowHeight="16.5"/>
  <cols>
    <col min="1" max="1" width="10.625" style="233" customWidth="1"/>
    <col min="2" max="2" width="3.00390625" style="233" customWidth="1"/>
    <col min="3" max="3" width="18.00390625" style="233" customWidth="1"/>
    <col min="4" max="5" width="16.25390625" style="233" customWidth="1"/>
    <col min="6" max="6" width="11.125" style="233" customWidth="1"/>
    <col min="7" max="16384" width="9.00390625" style="233" customWidth="1"/>
  </cols>
  <sheetData>
    <row r="1" spans="1:6" ht="18.75">
      <c r="A1" s="236" t="s">
        <v>204</v>
      </c>
      <c r="B1" s="236"/>
      <c r="C1" s="231"/>
      <c r="D1" s="231"/>
      <c r="E1" s="231"/>
      <c r="F1" s="231"/>
    </row>
    <row r="2" spans="1:6" ht="18.75">
      <c r="A2" s="236"/>
      <c r="B2" s="236"/>
      <c r="C2" s="231"/>
      <c r="D2" s="231"/>
      <c r="E2" s="231"/>
      <c r="F2" s="231"/>
    </row>
    <row r="3" spans="1:6" ht="16.5">
      <c r="A3" s="291" t="s">
        <v>57</v>
      </c>
      <c r="B3" s="291"/>
      <c r="C3" s="239"/>
      <c r="D3" s="239"/>
      <c r="E3" s="240"/>
      <c r="F3" s="231"/>
    </row>
    <row r="4" spans="1:6" ht="27.75" customHeight="1">
      <c r="A4" s="254" t="s">
        <v>13</v>
      </c>
      <c r="B4" s="255"/>
      <c r="C4" s="290" t="s">
        <v>12</v>
      </c>
      <c r="D4" s="256"/>
      <c r="E4" s="584" t="s">
        <v>243</v>
      </c>
      <c r="F4" s="585"/>
    </row>
    <row r="5" spans="1:8" ht="19.5">
      <c r="A5" s="257">
        <v>1</v>
      </c>
      <c r="B5" s="297"/>
      <c r="C5" s="293" t="s">
        <v>188</v>
      </c>
      <c r="D5" s="360"/>
      <c r="E5" s="209">
        <v>178704.83</v>
      </c>
      <c r="F5" s="292"/>
      <c r="H5"/>
    </row>
    <row r="6" spans="1:8" ht="16.5">
      <c r="A6" s="257">
        <v>2</v>
      </c>
      <c r="B6" s="258"/>
      <c r="C6" s="293" t="s">
        <v>111</v>
      </c>
      <c r="D6" s="189"/>
      <c r="E6" s="209">
        <v>118807.18407199999</v>
      </c>
      <c r="F6" s="222"/>
      <c r="H6"/>
    </row>
    <row r="7" spans="1:8" ht="16.5">
      <c r="A7" s="257">
        <v>3</v>
      </c>
      <c r="B7" s="258"/>
      <c r="C7" s="293" t="s">
        <v>121</v>
      </c>
      <c r="D7" s="189"/>
      <c r="E7" s="209">
        <v>76833.92575899999</v>
      </c>
      <c r="F7" s="222"/>
      <c r="H7"/>
    </row>
    <row r="8" spans="1:8" ht="16.5">
      <c r="A8" s="537">
        <v>4</v>
      </c>
      <c r="B8" s="538"/>
      <c r="C8" s="539" t="s">
        <v>78</v>
      </c>
      <c r="D8" s="540"/>
      <c r="E8" s="541">
        <v>68372.36981</v>
      </c>
      <c r="F8" s="542"/>
      <c r="H8"/>
    </row>
    <row r="9" spans="1:8" ht="16.5">
      <c r="A9" s="257">
        <v>5</v>
      </c>
      <c r="B9" s="258"/>
      <c r="C9" s="293" t="s">
        <v>190</v>
      </c>
      <c r="D9" s="189"/>
      <c r="E9" s="209">
        <v>44218.262844000004</v>
      </c>
      <c r="F9" s="222"/>
      <c r="H9"/>
    </row>
    <row r="10" spans="1:8" ht="18">
      <c r="A10" s="257">
        <v>6</v>
      </c>
      <c r="B10" s="258"/>
      <c r="C10" s="293" t="s">
        <v>162</v>
      </c>
      <c r="D10" s="361"/>
      <c r="E10" s="209">
        <v>40637.634000000005</v>
      </c>
      <c r="F10" s="301"/>
      <c r="H10"/>
    </row>
    <row r="11" spans="1:8" ht="16.5" customHeight="1">
      <c r="A11" s="257">
        <v>7</v>
      </c>
      <c r="B11" s="258"/>
      <c r="C11" s="293" t="s">
        <v>62</v>
      </c>
      <c r="D11" s="189"/>
      <c r="E11" s="209">
        <v>36721.731457</v>
      </c>
      <c r="F11" s="394"/>
      <c r="H11"/>
    </row>
    <row r="12" spans="1:8" ht="16.5">
      <c r="A12" s="257">
        <v>8</v>
      </c>
      <c r="B12" s="258"/>
      <c r="C12" s="293" t="s">
        <v>76</v>
      </c>
      <c r="D12" s="189"/>
      <c r="E12" s="209">
        <v>23077.839785999997</v>
      </c>
      <c r="F12" s="222"/>
      <c r="H12"/>
    </row>
    <row r="13" spans="1:8" ht="18">
      <c r="A13" s="257">
        <v>9</v>
      </c>
      <c r="B13" s="258"/>
      <c r="C13" s="293" t="s">
        <v>59</v>
      </c>
      <c r="D13" s="189"/>
      <c r="E13" s="209">
        <v>20697.850829</v>
      </c>
      <c r="F13" s="301"/>
      <c r="H13"/>
    </row>
    <row r="14" spans="1:8" ht="16.5">
      <c r="A14" s="261">
        <v>10</v>
      </c>
      <c r="B14" s="262"/>
      <c r="C14" s="296" t="s">
        <v>147</v>
      </c>
      <c r="D14" s="362"/>
      <c r="E14" s="294">
        <v>18173.133632</v>
      </c>
      <c r="F14" s="223"/>
      <c r="H14"/>
    </row>
    <row r="15" spans="1:6" ht="18" customHeight="1">
      <c r="A15" s="175"/>
      <c r="B15" s="175"/>
      <c r="C15" s="175"/>
      <c r="D15" s="231"/>
      <c r="E15" s="231"/>
      <c r="F15" s="232"/>
    </row>
    <row r="16" spans="1:6" ht="16.5">
      <c r="A16" s="175" t="s">
        <v>144</v>
      </c>
      <c r="F16" s="176"/>
    </row>
    <row r="17" s="175" customFormat="1" ht="11.25" customHeight="1"/>
    <row r="18" spans="1:6" ht="16.5">
      <c r="A18" s="175" t="s">
        <v>38</v>
      </c>
      <c r="F18" s="175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9" useFirstPageNumber="1" horizontalDpi="600" verticalDpi="600" orientation="landscape" paperSize="9" r:id="rId1"/>
  <headerFooter alignWithMargins="0">
    <oddFooter>&amp;R&amp;"Times New Roman,Regular"&amp;10page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7.375" defaultRowHeight="16.5"/>
  <cols>
    <col min="1" max="1" width="24.875" style="67" customWidth="1"/>
    <col min="2" max="2" width="5.125" style="67" customWidth="1"/>
    <col min="3" max="3" width="1.625" style="65" customWidth="1"/>
    <col min="4" max="4" width="4.75390625" style="67" customWidth="1"/>
    <col min="5" max="5" width="0.74609375" style="67" customWidth="1"/>
    <col min="6" max="6" width="16.625" style="67" customWidth="1"/>
    <col min="7" max="7" width="3.00390625" style="67" customWidth="1"/>
    <col min="8" max="8" width="2.00390625" style="67" customWidth="1"/>
    <col min="9" max="9" width="5.125" style="67" customWidth="1"/>
    <col min="10" max="10" width="1.00390625" style="67" customWidth="1"/>
    <col min="11" max="11" width="18.625" style="67" customWidth="1"/>
    <col min="12" max="12" width="2.875" style="67" customWidth="1"/>
    <col min="13" max="13" width="11.625" style="67" customWidth="1"/>
    <col min="14" max="14" width="1.875" style="67" customWidth="1"/>
    <col min="15" max="15" width="6.125" style="65" customWidth="1"/>
    <col min="16" max="16" width="0.875" style="65" customWidth="1"/>
    <col min="17" max="17" width="13.125" style="65" customWidth="1"/>
    <col min="18" max="18" width="0.875" style="65" customWidth="1"/>
    <col min="19" max="19" width="13.375" style="66" customWidth="1"/>
    <col min="20" max="20" width="1.00390625" style="67" customWidth="1"/>
    <col min="21" max="16384" width="7.375" style="67" customWidth="1"/>
  </cols>
  <sheetData>
    <row r="1" spans="1:16" ht="18.75">
      <c r="A1" s="306" t="s">
        <v>205</v>
      </c>
      <c r="B1" s="162"/>
      <c r="C1" s="163"/>
      <c r="D1" s="164"/>
      <c r="E1" s="164"/>
      <c r="F1" s="164"/>
      <c r="G1" s="165"/>
      <c r="H1" s="164"/>
      <c r="I1" s="165"/>
      <c r="J1" s="164"/>
      <c r="K1" s="165"/>
      <c r="L1" s="164"/>
      <c r="M1" s="166"/>
      <c r="N1" s="164"/>
      <c r="O1" s="167"/>
      <c r="P1" s="167"/>
    </row>
    <row r="2" spans="1:16" ht="12" customHeight="1">
      <c r="A2" s="161"/>
      <c r="B2" s="162"/>
      <c r="C2" s="163"/>
      <c r="D2" s="164"/>
      <c r="E2" s="164"/>
      <c r="F2" s="164"/>
      <c r="G2" s="165"/>
      <c r="H2" s="164"/>
      <c r="I2" s="165"/>
      <c r="J2" s="164"/>
      <c r="K2" s="165"/>
      <c r="L2" s="164"/>
      <c r="M2" s="166"/>
      <c r="N2" s="164"/>
      <c r="O2" s="167"/>
      <c r="P2" s="167"/>
    </row>
    <row r="3" spans="1:21" ht="12.75">
      <c r="A3" s="168" t="s">
        <v>60</v>
      </c>
      <c r="B3" s="169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83"/>
      <c r="Q3" s="81"/>
      <c r="R3" s="177"/>
      <c r="S3" s="178"/>
      <c r="T3" s="87"/>
      <c r="U3" s="81"/>
    </row>
    <row r="4" spans="1:21" ht="4.5" customHeight="1">
      <c r="A4" s="167"/>
      <c r="B4" s="167"/>
      <c r="C4" s="167"/>
      <c r="D4" s="80"/>
      <c r="E4" s="167"/>
      <c r="F4" s="167"/>
      <c r="G4" s="167"/>
      <c r="H4" s="167"/>
      <c r="I4" s="167"/>
      <c r="J4" s="167"/>
      <c r="K4" s="167"/>
      <c r="L4" s="167"/>
      <c r="M4" s="80"/>
      <c r="N4" s="80"/>
      <c r="O4" s="167"/>
      <c r="P4" s="83"/>
      <c r="Q4" s="81"/>
      <c r="R4" s="85"/>
      <c r="S4" s="178"/>
      <c r="T4" s="87"/>
      <c r="U4" s="81"/>
    </row>
    <row r="5" spans="1:21" ht="16.5">
      <c r="A5" s="192"/>
      <c r="B5" s="196"/>
      <c r="C5" s="192"/>
      <c r="D5" s="193"/>
      <c r="E5" s="194"/>
      <c r="F5" s="340">
        <v>40118</v>
      </c>
      <c r="G5" s="196"/>
      <c r="H5" s="197"/>
      <c r="I5" s="194"/>
      <c r="J5" s="194"/>
      <c r="K5" s="195">
        <v>39783</v>
      </c>
      <c r="L5" s="196"/>
      <c r="M5" s="198"/>
      <c r="N5" s="199"/>
      <c r="O5" s="76"/>
      <c r="P5" s="167"/>
      <c r="Q5" s="179"/>
      <c r="R5" s="71"/>
      <c r="S5" s="71"/>
      <c r="T5" s="70"/>
      <c r="U5" s="81"/>
    </row>
    <row r="6" spans="1:21" ht="16.5">
      <c r="A6" s="200" t="s">
        <v>12</v>
      </c>
      <c r="B6" s="457"/>
      <c r="C6" s="201"/>
      <c r="D6" s="202" t="s">
        <v>13</v>
      </c>
      <c r="E6" s="203"/>
      <c r="F6" s="202" t="s">
        <v>14</v>
      </c>
      <c r="G6" s="204"/>
      <c r="H6" s="201"/>
      <c r="I6" s="202" t="s">
        <v>13</v>
      </c>
      <c r="J6" s="203"/>
      <c r="K6" s="202" t="s">
        <v>14</v>
      </c>
      <c r="L6" s="204"/>
      <c r="M6" s="202" t="s">
        <v>8</v>
      </c>
      <c r="N6" s="205"/>
      <c r="O6" s="170"/>
      <c r="P6" s="167"/>
      <c r="Q6" s="72"/>
      <c r="R6" s="71"/>
      <c r="S6" s="73"/>
      <c r="T6" s="64"/>
      <c r="U6" s="81"/>
    </row>
    <row r="7" spans="1:21" ht="18" customHeight="1">
      <c r="A7" s="206" t="s">
        <v>188</v>
      </c>
      <c r="B7" s="458"/>
      <c r="C7" s="207"/>
      <c r="D7" s="214">
        <v>1</v>
      </c>
      <c r="E7" s="208"/>
      <c r="F7" s="209">
        <v>11582517.41</v>
      </c>
      <c r="G7" s="199"/>
      <c r="H7" s="207"/>
      <c r="I7" s="214">
        <v>1</v>
      </c>
      <c r="J7" s="208"/>
      <c r="K7" s="209">
        <v>9208934.1</v>
      </c>
      <c r="L7" s="199"/>
      <c r="M7" s="288">
        <f aca="true" t="shared" si="0" ref="M7:M16">(F7-K7)/K7*100</f>
        <v>25.77478874563779</v>
      </c>
      <c r="N7" s="199"/>
      <c r="O7" s="74"/>
      <c r="P7" s="167"/>
      <c r="Q7" s="180"/>
      <c r="R7" s="71"/>
      <c r="S7" s="73"/>
      <c r="T7" s="64"/>
      <c r="U7" s="81"/>
    </row>
    <row r="8" spans="1:21" ht="18" customHeight="1">
      <c r="A8" s="206" t="s">
        <v>58</v>
      </c>
      <c r="B8" s="458"/>
      <c r="C8" s="207"/>
      <c r="D8" s="214">
        <v>2</v>
      </c>
      <c r="E8" s="208"/>
      <c r="F8" s="209">
        <v>3288766.769826</v>
      </c>
      <c r="G8" s="199"/>
      <c r="H8" s="207"/>
      <c r="I8" s="216">
        <v>2</v>
      </c>
      <c r="J8" s="210"/>
      <c r="K8" s="209">
        <v>3115803.510582</v>
      </c>
      <c r="L8" s="199"/>
      <c r="M8" s="288">
        <f t="shared" si="0"/>
        <v>5.551160676742812</v>
      </c>
      <c r="N8" s="199"/>
      <c r="O8" s="74"/>
      <c r="P8" s="167"/>
      <c r="Q8" s="181"/>
      <c r="R8" s="78"/>
      <c r="S8" s="75"/>
      <c r="T8" s="88"/>
      <c r="U8" s="81"/>
    </row>
    <row r="9" spans="1:21" ht="18" customHeight="1">
      <c r="A9" s="459" t="s">
        <v>221</v>
      </c>
      <c r="B9" s="458"/>
      <c r="C9" s="207"/>
      <c r="D9" s="214">
        <v>3</v>
      </c>
      <c r="E9" s="208"/>
      <c r="F9" s="209">
        <v>3052581.34</v>
      </c>
      <c r="G9" s="199"/>
      <c r="H9" s="207"/>
      <c r="I9" s="216">
        <v>3</v>
      </c>
      <c r="J9" s="210"/>
      <c r="K9" s="209">
        <v>2248976.47</v>
      </c>
      <c r="L9" s="199"/>
      <c r="M9" s="288">
        <f t="shared" si="0"/>
        <v>35.73202657829495</v>
      </c>
      <c r="N9" s="199"/>
      <c r="O9" s="74"/>
      <c r="P9" s="167"/>
      <c r="Q9" s="181"/>
      <c r="R9" s="84"/>
      <c r="S9" s="75"/>
      <c r="T9" s="86"/>
      <c r="U9" s="81"/>
    </row>
    <row r="10" spans="1:21" ht="18" customHeight="1">
      <c r="A10" s="206" t="s">
        <v>220</v>
      </c>
      <c r="B10" s="458"/>
      <c r="C10" s="207"/>
      <c r="D10" s="214">
        <v>4</v>
      </c>
      <c r="E10" s="208"/>
      <c r="F10" s="209">
        <v>2808354.600154</v>
      </c>
      <c r="G10" s="302"/>
      <c r="H10" s="207"/>
      <c r="I10" s="216">
        <v>4</v>
      </c>
      <c r="J10" s="210"/>
      <c r="K10" s="209">
        <v>2101745.85393</v>
      </c>
      <c r="L10" s="199"/>
      <c r="M10" s="288">
        <f t="shared" si="0"/>
        <v>33.62008517360604</v>
      </c>
      <c r="N10" s="199"/>
      <c r="O10" s="74"/>
      <c r="P10" s="167"/>
      <c r="Q10" s="171"/>
      <c r="R10" s="78"/>
      <c r="S10" s="75"/>
      <c r="T10" s="88"/>
      <c r="U10" s="81"/>
    </row>
    <row r="11" spans="1:21" s="77" customFormat="1" ht="18" customHeight="1">
      <c r="A11" s="459" t="s">
        <v>111</v>
      </c>
      <c r="B11" s="458"/>
      <c r="C11" s="207"/>
      <c r="D11" s="214">
        <v>5</v>
      </c>
      <c r="E11" s="208"/>
      <c r="F11" s="209">
        <v>2719372.98494</v>
      </c>
      <c r="G11" s="199"/>
      <c r="H11" s="207"/>
      <c r="I11" s="216">
        <v>5</v>
      </c>
      <c r="J11" s="210"/>
      <c r="K11" s="209">
        <v>1868152.965373</v>
      </c>
      <c r="L11" s="199"/>
      <c r="M11" s="288">
        <f t="shared" si="0"/>
        <v>45.56479235612505</v>
      </c>
      <c r="N11" s="199"/>
      <c r="O11" s="74"/>
      <c r="P11" s="167"/>
      <c r="Q11" s="171"/>
      <c r="R11" s="78"/>
      <c r="S11" s="75"/>
      <c r="T11" s="88"/>
      <c r="U11" s="88"/>
    </row>
    <row r="12" spans="1:21" s="77" customFormat="1" ht="18" customHeight="1">
      <c r="A12" s="459" t="s">
        <v>62</v>
      </c>
      <c r="B12" s="458"/>
      <c r="C12" s="207"/>
      <c r="D12" s="214">
        <v>6</v>
      </c>
      <c r="E12" s="208"/>
      <c r="F12" s="209">
        <v>2616812.786923</v>
      </c>
      <c r="G12" s="199"/>
      <c r="H12" s="207"/>
      <c r="I12" s="216">
        <v>6</v>
      </c>
      <c r="J12" s="210"/>
      <c r="K12" s="209">
        <v>1425354.02061</v>
      </c>
      <c r="L12" s="199"/>
      <c r="M12" s="288">
        <f t="shared" si="0"/>
        <v>83.59037467780101</v>
      </c>
      <c r="N12" s="199"/>
      <c r="O12" s="74"/>
      <c r="P12" s="167"/>
      <c r="Q12" s="171"/>
      <c r="R12" s="78"/>
      <c r="S12" s="75"/>
      <c r="T12" s="88"/>
      <c r="U12" s="88"/>
    </row>
    <row r="13" spans="1:21" s="77" customFormat="1" ht="18" customHeight="1">
      <c r="A13" s="543" t="s">
        <v>78</v>
      </c>
      <c r="B13" s="544"/>
      <c r="C13" s="545"/>
      <c r="D13" s="546">
        <v>7</v>
      </c>
      <c r="E13" s="547"/>
      <c r="F13" s="541">
        <v>2259942.734538</v>
      </c>
      <c r="G13" s="548"/>
      <c r="H13" s="545"/>
      <c r="I13" s="549">
        <v>7</v>
      </c>
      <c r="J13" s="550"/>
      <c r="K13" s="541">
        <v>1328768.470899</v>
      </c>
      <c r="L13" s="548"/>
      <c r="M13" s="551">
        <f t="shared" si="0"/>
        <v>70.07799206802362</v>
      </c>
      <c r="N13" s="548"/>
      <c r="O13" s="74"/>
      <c r="P13" s="167"/>
      <c r="R13" s="78"/>
      <c r="S13" s="75"/>
      <c r="T13" s="88"/>
      <c r="U13" s="88"/>
    </row>
    <row r="14" spans="1:21" s="77" customFormat="1" ht="18" customHeight="1">
      <c r="A14" s="459" t="s">
        <v>223</v>
      </c>
      <c r="B14" s="458"/>
      <c r="C14" s="207"/>
      <c r="D14" s="214">
        <v>8</v>
      </c>
      <c r="E14" s="208"/>
      <c r="F14" s="209">
        <v>1611638.156597</v>
      </c>
      <c r="G14" s="199"/>
      <c r="H14" s="207"/>
      <c r="I14" s="216">
        <v>9</v>
      </c>
      <c r="J14" s="210"/>
      <c r="K14" s="209">
        <v>1033448.530471</v>
      </c>
      <c r="L14" s="199"/>
      <c r="M14" s="288">
        <f t="shared" si="0"/>
        <v>55.9475976866005</v>
      </c>
      <c r="N14" s="199"/>
      <c r="O14" s="74"/>
      <c r="P14" s="167"/>
      <c r="Q14" s="171"/>
      <c r="R14" s="78"/>
      <c r="S14" s="75"/>
      <c r="T14" s="88"/>
      <c r="U14" s="88"/>
    </row>
    <row r="15" spans="1:21" s="77" customFormat="1" ht="18" customHeight="1">
      <c r="A15" s="459" t="s">
        <v>112</v>
      </c>
      <c r="B15" s="488"/>
      <c r="C15" s="207"/>
      <c r="D15" s="216">
        <v>9</v>
      </c>
      <c r="E15" s="210"/>
      <c r="F15" s="209">
        <v>1391417.57932</v>
      </c>
      <c r="G15" s="199"/>
      <c r="H15" s="207"/>
      <c r="I15" s="216">
        <v>10</v>
      </c>
      <c r="J15" s="210"/>
      <c r="K15" s="209">
        <v>948352.291645</v>
      </c>
      <c r="L15" s="199"/>
      <c r="M15" s="288">
        <f t="shared" si="0"/>
        <v>46.71948299997932</v>
      </c>
      <c r="N15" s="199"/>
      <c r="O15" s="74"/>
      <c r="P15" s="167"/>
      <c r="Q15" s="171"/>
      <c r="R15" s="79"/>
      <c r="S15" s="75"/>
      <c r="T15" s="88"/>
      <c r="U15" s="88"/>
    </row>
    <row r="16" spans="1:21" s="77" customFormat="1" ht="18" customHeight="1">
      <c r="A16" s="489" t="s">
        <v>162</v>
      </c>
      <c r="B16" s="227"/>
      <c r="C16" s="226"/>
      <c r="D16" s="215">
        <v>10</v>
      </c>
      <c r="E16" s="227"/>
      <c r="F16" s="213">
        <v>1298058.156508</v>
      </c>
      <c r="G16" s="212"/>
      <c r="H16" s="211"/>
      <c r="I16" s="215">
        <v>15</v>
      </c>
      <c r="J16" s="227"/>
      <c r="K16" s="213">
        <v>591965.546372</v>
      </c>
      <c r="L16" s="212"/>
      <c r="M16" s="289">
        <f t="shared" si="0"/>
        <v>119.27934226298382</v>
      </c>
      <c r="N16" s="212"/>
      <c r="O16" s="74"/>
      <c r="P16" s="167"/>
      <c r="Q16" s="171"/>
      <c r="R16" s="78"/>
      <c r="S16" s="75"/>
      <c r="T16" s="88"/>
      <c r="U16" s="88"/>
    </row>
    <row r="17" spans="1:21" s="77" customFormat="1" ht="18" customHeight="1">
      <c r="A17" s="471"/>
      <c r="B17" s="471"/>
      <c r="C17" s="193"/>
      <c r="D17" s="216"/>
      <c r="E17" s="210"/>
      <c r="F17" s="209"/>
      <c r="G17" s="193"/>
      <c r="H17" s="193"/>
      <c r="I17" s="216"/>
      <c r="J17" s="210"/>
      <c r="K17" s="209"/>
      <c r="L17" s="193"/>
      <c r="M17" s="472"/>
      <c r="N17" s="193"/>
      <c r="O17" s="78"/>
      <c r="P17" s="167"/>
      <c r="Q17" s="171"/>
      <c r="R17" s="78"/>
      <c r="S17" s="75"/>
      <c r="T17" s="88"/>
      <c r="U17" s="88"/>
    </row>
    <row r="18" spans="1:21" s="506" customFormat="1" ht="12.75" customHeight="1">
      <c r="A18" s="168" t="s">
        <v>153</v>
      </c>
      <c r="B18" s="78"/>
      <c r="C18" s="78"/>
      <c r="D18" s="172"/>
      <c r="E18" s="78"/>
      <c r="F18" s="78"/>
      <c r="G18" s="78"/>
      <c r="H18" s="78"/>
      <c r="I18" s="172"/>
      <c r="J18" s="78"/>
      <c r="K18" s="501"/>
      <c r="L18" s="78"/>
      <c r="M18" s="173"/>
      <c r="N18" s="78"/>
      <c r="O18" s="167"/>
      <c r="P18" s="167"/>
      <c r="Q18" s="502"/>
      <c r="R18" s="503"/>
      <c r="S18" s="504"/>
      <c r="T18" s="503"/>
      <c r="U18" s="505"/>
    </row>
    <row r="19" spans="1:21" s="506" customFormat="1" ht="4.5" customHeight="1">
      <c r="A19" s="168"/>
      <c r="B19" s="78"/>
      <c r="C19" s="78"/>
      <c r="D19" s="172"/>
      <c r="E19" s="78"/>
      <c r="F19" s="78"/>
      <c r="G19" s="78"/>
      <c r="H19" s="78"/>
      <c r="I19" s="172"/>
      <c r="J19" s="78"/>
      <c r="K19" s="501"/>
      <c r="L19" s="78"/>
      <c r="M19" s="173"/>
      <c r="N19" s="78"/>
      <c r="O19" s="167"/>
      <c r="P19" s="167"/>
      <c r="Q19" s="502"/>
      <c r="R19" s="503"/>
      <c r="S19" s="504"/>
      <c r="T19" s="503"/>
      <c r="U19" s="505"/>
    </row>
    <row r="20" spans="1:21" s="506" customFormat="1" ht="13.5" customHeight="1">
      <c r="A20" s="507" t="s">
        <v>222</v>
      </c>
      <c r="B20" s="78"/>
      <c r="C20" s="78"/>
      <c r="D20" s="172"/>
      <c r="E20" s="78"/>
      <c r="F20" s="78"/>
      <c r="G20" s="78"/>
      <c r="H20" s="78"/>
      <c r="I20" s="172"/>
      <c r="J20" s="78"/>
      <c r="K20" s="501"/>
      <c r="L20" s="78"/>
      <c r="M20" s="173"/>
      <c r="N20" s="78"/>
      <c r="O20" s="167"/>
      <c r="P20" s="167"/>
      <c r="Q20" s="502"/>
      <c r="R20" s="503"/>
      <c r="S20" s="504"/>
      <c r="T20" s="503"/>
      <c r="U20" s="505"/>
    </row>
    <row r="21" spans="1:21" s="506" customFormat="1" ht="5.25" customHeight="1">
      <c r="A21" s="508"/>
      <c r="B21" s="78"/>
      <c r="C21" s="78"/>
      <c r="D21" s="172"/>
      <c r="E21" s="78"/>
      <c r="F21" s="78"/>
      <c r="G21" s="78"/>
      <c r="H21" s="78"/>
      <c r="I21" s="172"/>
      <c r="J21" s="78"/>
      <c r="K21" s="501"/>
      <c r="L21" s="78"/>
      <c r="M21" s="173"/>
      <c r="N21" s="78"/>
      <c r="O21" s="167"/>
      <c r="P21" s="167"/>
      <c r="Q21" s="502"/>
      <c r="R21" s="503"/>
      <c r="S21" s="504"/>
      <c r="T21" s="503"/>
      <c r="U21" s="505"/>
    </row>
    <row r="22" spans="1:20" s="513" customFormat="1" ht="12.75">
      <c r="A22" s="174" t="s">
        <v>81</v>
      </c>
      <c r="B22" s="65"/>
      <c r="C22" s="65"/>
      <c r="D22" s="65"/>
      <c r="E22" s="509"/>
      <c r="F22" s="509"/>
      <c r="G22" s="509"/>
      <c r="H22" s="509"/>
      <c r="I22" s="509"/>
      <c r="J22" s="510"/>
      <c r="K22" s="511"/>
      <c r="L22" s="510"/>
      <c r="M22" s="512"/>
      <c r="N22" s="509"/>
      <c r="O22" s="82"/>
      <c r="T22" s="91"/>
    </row>
    <row r="23" spans="2:20" s="513" customFormat="1" ht="5.25" customHeight="1">
      <c r="B23" s="509"/>
      <c r="C23" s="65"/>
      <c r="D23" s="509"/>
      <c r="E23" s="509"/>
      <c r="F23" s="514"/>
      <c r="G23" s="509"/>
      <c r="H23" s="509"/>
      <c r="I23" s="515"/>
      <c r="J23" s="510"/>
      <c r="K23" s="511"/>
      <c r="L23" s="510"/>
      <c r="M23" s="512"/>
      <c r="N23" s="509"/>
      <c r="O23" s="82"/>
      <c r="T23" s="91"/>
    </row>
    <row r="24" spans="1:20" s="167" customFormat="1" ht="12.75">
      <c r="A24" s="65" t="s">
        <v>98</v>
      </c>
      <c r="B24" s="65"/>
      <c r="C24" s="65"/>
      <c r="D24" s="65"/>
      <c r="E24" s="65"/>
      <c r="F24" s="69"/>
      <c r="G24" s="65"/>
      <c r="H24" s="65"/>
      <c r="I24" s="393"/>
      <c r="J24" s="510"/>
      <c r="K24" s="511"/>
      <c r="L24" s="510"/>
      <c r="M24" s="512"/>
      <c r="N24" s="65"/>
      <c r="O24" s="82"/>
      <c r="T24" s="91"/>
    </row>
    <row r="25" spans="12:19" ht="12.75">
      <c r="L25" s="92"/>
      <c r="M25" s="92"/>
      <c r="O25" s="67"/>
      <c r="P25" s="67"/>
      <c r="Q25" s="67"/>
      <c r="R25" s="67"/>
      <c r="S25" s="68"/>
    </row>
    <row r="26" spans="3:19" ht="12.75">
      <c r="C26" s="69"/>
      <c r="D26" s="90"/>
      <c r="E26" s="89"/>
      <c r="L26" s="92"/>
      <c r="M26" s="92"/>
      <c r="O26" s="67"/>
      <c r="P26" s="67"/>
      <c r="Q26" s="67"/>
      <c r="R26" s="67"/>
      <c r="S26" s="68"/>
    </row>
    <row r="27" spans="1:19" ht="16.5">
      <c r="A27" s="459"/>
      <c r="C27" s="69"/>
      <c r="D27" s="90"/>
      <c r="I27" s="89"/>
      <c r="M27" s="92"/>
      <c r="O27" s="67"/>
      <c r="P27" s="67"/>
      <c r="Q27" s="67"/>
      <c r="R27" s="67"/>
      <c r="S27" s="68"/>
    </row>
    <row r="28" spans="3:19" ht="12.75">
      <c r="C28" s="69"/>
      <c r="D28" s="90"/>
      <c r="I28" s="89"/>
      <c r="K28" s="90"/>
      <c r="M28" s="92"/>
      <c r="O28" s="67"/>
      <c r="P28" s="67"/>
      <c r="Q28" s="67"/>
      <c r="R28" s="67"/>
      <c r="S28" s="68"/>
    </row>
    <row r="29" spans="3:19" ht="12.75">
      <c r="C29" s="69"/>
      <c r="D29" s="90"/>
      <c r="I29" s="89"/>
      <c r="M29" s="92"/>
      <c r="O29" s="67"/>
      <c r="P29" s="67"/>
      <c r="Q29" s="67"/>
      <c r="R29" s="67"/>
      <c r="S29" s="68"/>
    </row>
    <row r="30" spans="9:17" ht="12.75">
      <c r="I30" s="89"/>
      <c r="J30" s="89"/>
      <c r="K30" s="90"/>
      <c r="L30" s="92"/>
      <c r="M30" s="92"/>
      <c r="Q30" s="93"/>
    </row>
    <row r="31" spans="9:13" ht="12.75">
      <c r="I31" s="89"/>
      <c r="K31" s="90"/>
      <c r="M31" s="92"/>
    </row>
    <row r="32" spans="9:13" ht="12.75">
      <c r="I32" s="89"/>
      <c r="K32" s="90"/>
      <c r="M32" s="92"/>
    </row>
    <row r="33" spans="3:13" ht="12.75">
      <c r="C33" s="69"/>
      <c r="D33" s="90"/>
      <c r="I33" s="89"/>
      <c r="K33" s="90"/>
      <c r="M33" s="92"/>
    </row>
    <row r="34" spans="3:13" ht="12.75">
      <c r="C34" s="69"/>
      <c r="D34" s="90"/>
      <c r="E34" s="89"/>
      <c r="I34" s="89"/>
      <c r="J34" s="89"/>
      <c r="M34" s="92"/>
    </row>
    <row r="35" spans="5:13" ht="12.75">
      <c r="E35" s="89"/>
      <c r="I35" s="89"/>
      <c r="M35" s="92"/>
    </row>
    <row r="36" spans="3:12" ht="12.75">
      <c r="C36" s="69"/>
      <c r="D36" s="90"/>
      <c r="E36" s="89"/>
      <c r="I36" s="89"/>
      <c r="J36" s="89"/>
      <c r="L36" s="92"/>
    </row>
    <row r="37" spans="3:13" ht="12.75">
      <c r="C37" s="69"/>
      <c r="D37" s="90"/>
      <c r="F37" s="90"/>
      <c r="I37" s="89"/>
      <c r="K37" s="90"/>
      <c r="M37" s="92"/>
    </row>
    <row r="38" spans="3:13" ht="12.75">
      <c r="C38" s="69"/>
      <c r="D38" s="90"/>
      <c r="I38" s="89"/>
      <c r="L38" s="92"/>
      <c r="M38" s="92"/>
    </row>
    <row r="40" spans="3:4" ht="12.75">
      <c r="C40" s="69"/>
      <c r="D40" s="90"/>
    </row>
    <row r="43" spans="3:4" ht="12.75">
      <c r="C43" s="69"/>
      <c r="D43" s="90"/>
    </row>
    <row r="44" spans="3:4" ht="12.75">
      <c r="C44" s="69"/>
      <c r="D44" s="90"/>
    </row>
    <row r="45" spans="3:4" ht="12.75">
      <c r="C45" s="69"/>
      <c r="D45" s="90"/>
    </row>
    <row r="46" ht="12.75">
      <c r="D46" s="90"/>
    </row>
  </sheetData>
  <printOptions/>
  <pageMargins left="0.551181102362205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20.12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48" t="s">
        <v>207</v>
      </c>
      <c r="B1" s="48"/>
      <c r="C1" s="1"/>
      <c r="D1" s="1"/>
      <c r="E1" s="1"/>
    </row>
    <row r="2" spans="1:5" ht="19.5">
      <c r="A2" s="49"/>
      <c r="B2" s="49"/>
      <c r="C2" s="1"/>
      <c r="D2" s="1"/>
      <c r="E2" s="1"/>
    </row>
    <row r="3" spans="1:5" ht="18.75">
      <c r="A3" s="48"/>
      <c r="B3" s="48"/>
      <c r="C3" s="1"/>
      <c r="D3" s="1"/>
      <c r="E3" s="1"/>
    </row>
    <row r="4" spans="1:5" ht="16.5">
      <c r="A4" s="132" t="s">
        <v>57</v>
      </c>
      <c r="B4" s="132"/>
      <c r="C4" s="5"/>
      <c r="D4" s="8"/>
      <c r="E4" s="1"/>
    </row>
    <row r="5" spans="1:6" s="230" customFormat="1" ht="27" customHeight="1">
      <c r="A5" s="224" t="s">
        <v>13</v>
      </c>
      <c r="B5" s="225"/>
      <c r="C5" s="228" t="s">
        <v>12</v>
      </c>
      <c r="D5" s="586" t="s">
        <v>17</v>
      </c>
      <c r="E5" s="587"/>
      <c r="F5" s="229"/>
    </row>
    <row r="6" spans="1:6" ht="17.25">
      <c r="A6" s="537">
        <v>1</v>
      </c>
      <c r="B6" s="552"/>
      <c r="C6" s="542" t="s">
        <v>120</v>
      </c>
      <c r="D6" s="553">
        <v>394362.16179800004</v>
      </c>
      <c r="E6" s="542"/>
      <c r="F6" s="221"/>
    </row>
    <row r="7" spans="1:6" ht="17.25">
      <c r="A7" s="257">
        <v>2</v>
      </c>
      <c r="B7" s="125"/>
      <c r="C7" s="222" t="s">
        <v>96</v>
      </c>
      <c r="D7" s="346">
        <v>153064.431956</v>
      </c>
      <c r="E7" s="222"/>
      <c r="F7" s="221"/>
    </row>
    <row r="8" spans="1:6" ht="17.25">
      <c r="A8" s="257">
        <v>3</v>
      </c>
      <c r="B8" s="125"/>
      <c r="C8" s="222" t="s">
        <v>61</v>
      </c>
      <c r="D8" s="346">
        <v>83145.80827300002</v>
      </c>
      <c r="E8" s="222"/>
      <c r="F8" s="221"/>
    </row>
    <row r="9" spans="1:7" ht="17.25">
      <c r="A9" s="257">
        <v>4</v>
      </c>
      <c r="B9" s="125"/>
      <c r="C9" s="222" t="s">
        <v>224</v>
      </c>
      <c r="D9" s="346">
        <v>32027.558016000003</v>
      </c>
      <c r="E9" s="222"/>
      <c r="F9" s="221"/>
      <c r="G9" s="259"/>
    </row>
    <row r="10" spans="1:6" ht="17.25">
      <c r="A10" s="257">
        <v>5</v>
      </c>
      <c r="B10" s="125"/>
      <c r="C10" s="222" t="s">
        <v>136</v>
      </c>
      <c r="D10" s="346">
        <v>30864.882769</v>
      </c>
      <c r="E10" s="222"/>
      <c r="F10" s="221"/>
    </row>
    <row r="11" spans="1:6" ht="17.25">
      <c r="A11" s="257">
        <v>6</v>
      </c>
      <c r="B11" s="125"/>
      <c r="C11" s="222" t="s">
        <v>220</v>
      </c>
      <c r="D11" s="346">
        <v>29552.42757</v>
      </c>
      <c r="E11" s="222"/>
      <c r="F11" s="221"/>
    </row>
    <row r="12" spans="1:6" ht="17.25">
      <c r="A12" s="257">
        <v>7</v>
      </c>
      <c r="B12" s="125"/>
      <c r="C12" s="222" t="s">
        <v>76</v>
      </c>
      <c r="D12" s="346">
        <v>13384.780081</v>
      </c>
      <c r="E12" s="222"/>
      <c r="F12" s="221"/>
    </row>
    <row r="13" spans="1:6" ht="17.25">
      <c r="A13" s="257">
        <v>8</v>
      </c>
      <c r="B13" s="125"/>
      <c r="C13" s="222" t="s">
        <v>113</v>
      </c>
      <c r="D13" s="346">
        <v>7140.48415</v>
      </c>
      <c r="E13" s="222"/>
      <c r="F13" s="221"/>
    </row>
    <row r="14" spans="1:6" ht="17.25">
      <c r="A14" s="257">
        <v>9</v>
      </c>
      <c r="B14" s="125"/>
      <c r="C14" s="222" t="s">
        <v>121</v>
      </c>
      <c r="D14" s="346">
        <v>4072.439263</v>
      </c>
      <c r="E14" s="222"/>
      <c r="F14" s="221"/>
    </row>
    <row r="15" spans="1:6" ht="17.25">
      <c r="A15" s="261">
        <v>10</v>
      </c>
      <c r="B15" s="191"/>
      <c r="C15" s="223" t="s">
        <v>191</v>
      </c>
      <c r="D15" s="347">
        <v>2915.3067439999995</v>
      </c>
      <c r="E15" s="473"/>
      <c r="F15" s="221"/>
    </row>
    <row r="16" ht="17.25">
      <c r="F16" s="221"/>
    </row>
    <row r="17" spans="1:5" ht="15.75" customHeight="1">
      <c r="A17" s="6" t="s">
        <v>141</v>
      </c>
      <c r="B17" s="6"/>
      <c r="C17" s="3"/>
      <c r="D17" s="3"/>
      <c r="E17" s="3"/>
    </row>
    <row r="18" spans="1:5" ht="11.25" customHeight="1">
      <c r="A18" s="6"/>
      <c r="B18" s="6"/>
      <c r="C18" s="3"/>
      <c r="D18" s="3"/>
      <c r="E18" s="3"/>
    </row>
    <row r="19" spans="1:5" ht="16.5">
      <c r="A19" s="6" t="s">
        <v>77</v>
      </c>
      <c r="B19" s="6"/>
      <c r="C19" s="3"/>
      <c r="D19" s="3"/>
      <c r="E19" s="3"/>
    </row>
    <row r="20" spans="1:5" ht="10.5" customHeight="1">
      <c r="A20" s="6"/>
      <c r="B20" s="6"/>
      <c r="C20" s="3"/>
      <c r="D20" s="3"/>
      <c r="E20" s="3"/>
    </row>
    <row r="21" s="6" customFormat="1" ht="14.25" customHeight="1">
      <c r="A21" s="6" t="s">
        <v>171</v>
      </c>
    </row>
    <row r="22" spans="2:5" ht="18" customHeight="1">
      <c r="B22" s="6"/>
      <c r="C22" s="6"/>
      <c r="D22" s="1"/>
      <c r="E22" s="6"/>
    </row>
    <row r="23" ht="15.75" customHeight="1"/>
    <row r="24" ht="13.5" customHeight="1"/>
    <row r="26" spans="2:5" ht="24" customHeight="1">
      <c r="B26" s="6"/>
      <c r="C26" s="6"/>
      <c r="D26" s="1"/>
      <c r="E26" s="6"/>
    </row>
    <row r="29" ht="16.5">
      <c r="M29" s="95"/>
    </row>
  </sheetData>
  <mergeCells count="1">
    <mergeCell ref="D5:E5"/>
  </mergeCells>
  <printOptions/>
  <pageMargins left="0.748031496062992" right="0" top="0.984251968503937" bottom="0.196850393700787" header="0.511811023622047" footer="0.1"/>
  <pageSetup firstPageNumber="14" useFirstPageNumber="1" horizontalDpi="600" verticalDpi="600" orientation="landscape" paperSize="9" r:id="rId1"/>
  <headerFooter alignWithMargins="0">
    <oddFooter>&amp;R&amp;"Times New Roman,Regular"&amp;10page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Vicky Tsui</cp:lastModifiedBy>
  <cp:lastPrinted>2009-12-22T07:44:32Z</cp:lastPrinted>
  <dcterms:created xsi:type="dcterms:W3CDTF">2004-12-20T03:44:07Z</dcterms:created>
  <dcterms:modified xsi:type="dcterms:W3CDTF">2009-12-22T07:46:08Z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-1797605271</vt:i4>
  </property>
  <property fmtid="{D5CDD505-2E9C-101B-9397-08002B2CF9AE}" pid="3" name="_EmailSubject">
    <vt:lpwstr>Market statistics</vt:lpwstr>
  </property>
  <property fmtid="{D5CDD505-2E9C-101B-9397-08002B2CF9AE}" pid="4" name="_AuthorEmail">
    <vt:lpwstr>SusanChua@hkex.com.hk</vt:lpwstr>
  </property>
  <property fmtid="{D5CDD505-2E9C-101B-9397-08002B2CF9AE}" pid="5" name="_AuthorEmailDisplayName">
    <vt:lpwstr>Susan Chua</vt:lpwstr>
  </property>
  <property fmtid="{D5CDD505-2E9C-101B-9397-08002B2CF9AE}" pid="6" name="_PreviousAdHocReviewCycleID">
    <vt:i4>-225306848</vt:i4>
  </property>
  <property fmtid="{D5CDD505-2E9C-101B-9397-08002B2CF9AE}" pid="7" name="_ReviewingToolsShownOnce">
    <vt:lpwstr/>
  </property>
</Properties>
</file>