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CC_Press\Year End Stat and Data\2023 stat\"/>
    </mc:Choice>
  </mc:AlternateContent>
  <xr:revisionPtr revIDLastSave="0" documentId="13_ncr:1_{CADB2330-E9FA-40E0-AE90-27B57E649EA0}" xr6:coauthVersionLast="47" xr6:coauthVersionMax="47" xr10:uidLastSave="{00000000-0000-0000-0000-000000000000}"/>
  <bookViews>
    <workbookView xWindow="-120" yWindow="-120" windowWidth="29040" windowHeight="15840" tabRatio="777" activeTab="8" xr2:uid="{00000000-000D-0000-FFFF-FFFF00000000}"/>
  </bookViews>
  <sheets>
    <sheet name="cover" sheetId="3" r:id="rId1"/>
    <sheet name="1" sheetId="102" r:id="rId2"/>
    <sheet name="2" sheetId="85" r:id="rId3"/>
    <sheet name="3" sheetId="97" r:id="rId4"/>
    <sheet name="4" sheetId="101" r:id="rId5"/>
    <sheet name="5" sheetId="61" r:id="rId6"/>
    <sheet name="6" sheetId="65" r:id="rId7"/>
    <sheet name="7" sheetId="68" r:id="rId8"/>
    <sheet name="8" sheetId="69" r:id="rId9"/>
    <sheet name="9" sheetId="16" r:id="rId10"/>
    <sheet name="10" sheetId="17" r:id="rId11"/>
    <sheet name="11" sheetId="20" r:id="rId12"/>
    <sheet name="12" sheetId="96" r:id="rId13"/>
    <sheet name="13" sheetId="95" r:id="rId14"/>
  </sheets>
  <definedNames>
    <definedName name="__123Graph_AMAIN" localSheetId="1" hidden="1">#REF!</definedName>
    <definedName name="__123Graph_AMAIN" localSheetId="4" hidden="1">#REF!</definedName>
    <definedName name="__123Graph_AMAIN" hidden="1">#REF!</definedName>
    <definedName name="__123Graph_BMAIN" localSheetId="1" hidden="1">#REF!</definedName>
    <definedName name="__123Graph_BMAIN" localSheetId="4" hidden="1">#REF!</definedName>
    <definedName name="__123Graph_BMAIN" hidden="1">#REF!</definedName>
    <definedName name="__123Graph_LBL_AMAIN" localSheetId="1" hidden="1">#REF!</definedName>
    <definedName name="__123Graph_LBL_AMAIN" localSheetId="4" hidden="1">#REF!</definedName>
    <definedName name="__123Graph_LBL_AMAIN" hidden="1">#REF!</definedName>
    <definedName name="__123Graph_LBL_BMAIN" localSheetId="1" hidden="1">#REF!</definedName>
    <definedName name="__123Graph_LBL_BMAIN" localSheetId="4" hidden="1">#REF!</definedName>
    <definedName name="__123Graph_LBL_BMAIN" hidden="1">#REF!</definedName>
    <definedName name="__123Graph_XMAIN" localSheetId="1" hidden="1">#REF!</definedName>
    <definedName name="__123Graph_XMAIN" localSheetId="4" hidden="1">#REF!</definedName>
    <definedName name="__123Graph_XMAIN" hidden="1">#REF!</definedName>
    <definedName name="_xlnm.Database" localSheetId="1">#REF!</definedName>
    <definedName name="_xlnm.Database" localSheetId="4">#REF!</definedName>
    <definedName name="_xlnm.Database">#REF!</definedName>
    <definedName name="Database_MI" localSheetId="1">#REF!</definedName>
    <definedName name="Database_MI" localSheetId="4">#REF!</definedName>
    <definedName name="Database_MI">#REF!</definedName>
    <definedName name="_xlnm.Print_Area" localSheetId="1">'1'!$A$1:$K$43</definedName>
    <definedName name="_xlnm.Print_Area" localSheetId="10">'10'!$A$1:$L$36</definedName>
    <definedName name="_xlnm.Print_Area" localSheetId="11">'11'!$A$1:$G$42</definedName>
    <definedName name="_xlnm.Print_Area" localSheetId="12">'12'!$A$1:$G$40</definedName>
    <definedName name="_xlnm.Print_Area" localSheetId="13">'13'!$A$1:$H$21</definedName>
    <definedName name="_xlnm.Print_Area" localSheetId="2">'2'!$A$1:$G$35</definedName>
    <definedName name="_xlnm.Print_Area" localSheetId="3">'3'!$A$1:$C$22</definedName>
    <definedName name="_xlnm.Print_Area" localSheetId="5">'5'!$A$1:$G$19</definedName>
    <definedName name="_xlnm.Print_Area" localSheetId="6">'6'!$A$1:$I$22</definedName>
    <definedName name="_xlnm.Print_Area" localSheetId="7">'7'!$A$1:$F$17</definedName>
    <definedName name="_xlnm.Print_Area" localSheetId="8">'8'!$A$1:$F$19</definedName>
    <definedName name="_xlnm.Print_Area" localSheetId="9">'9'!$A$1:$D$28</definedName>
    <definedName name="_xlnm.Print_Area" localSheetId="0">cover!$A$1:$I$16</definedName>
    <definedName name="Print_Area_MI" localSheetId="1">#REF!</definedName>
    <definedName name="Print_Area_MI" localSheetId="4">#REF!</definedName>
    <definedName name="Print_Area_MI">#REF!</definedName>
    <definedName name="T" localSheetId="1">#REF!</definedName>
    <definedName name="T" localSheetId="4">#REF!</definedName>
    <definedName name="T">#REF!</definedName>
    <definedName name="Z_4EF3E90D_5EC0_45A8_8D19_B9885200EEBF_.wvu.PrintArea" localSheetId="0" hidden="1">cover!$A$1:$J$13</definedName>
    <definedName name="Z_7A48645B_7044_45A5_ACA0_EF1CDAB4E46B_.wvu.PrintArea" localSheetId="0" hidden="1">cover!$A$1:$J$13</definedName>
    <definedName name="Z_D195F524_3C3B_47EF_8248_581528807A9C_.wvu.PrintArea" localSheetId="0" hidden="1">cover!$A$1:$J$13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95" l="1"/>
  <c r="G16" i="95"/>
  <c r="E16" i="95"/>
  <c r="F16" i="95"/>
  <c r="C37" i="20"/>
  <c r="D37" i="20" l="1"/>
  <c r="F37" i="20"/>
  <c r="G37" i="20"/>
  <c r="E9" i="17" l="1"/>
  <c r="E7" i="17"/>
  <c r="I9" i="17"/>
  <c r="I7" i="17"/>
  <c r="C19" i="85"/>
  <c r="E19" i="85"/>
  <c r="G17" i="85"/>
  <c r="G16" i="85" l="1"/>
  <c r="G23" i="85" l="1"/>
  <c r="G15" i="85" l="1"/>
  <c r="G14" i="85"/>
  <c r="K26" i="17" l="1"/>
  <c r="K24" i="17"/>
  <c r="K22" i="17"/>
  <c r="K11" i="17"/>
  <c r="K9" i="17"/>
  <c r="K7" i="17"/>
  <c r="K20" i="17" l="1"/>
  <c r="K18" i="17"/>
  <c r="G8" i="85" l="1"/>
  <c r="G10" i="85"/>
  <c r="G12" i="85"/>
  <c r="G20" i="85"/>
  <c r="G21" i="85"/>
  <c r="G25" i="85"/>
  <c r="G19" i="85" l="1"/>
</calcChain>
</file>

<file path=xl/sharedStrings.xml><?xml version="1.0" encoding="utf-8"?>
<sst xmlns="http://schemas.openxmlformats.org/spreadsheetml/2006/main" count="461" uniqueCount="341">
  <si>
    <t>1.</t>
  </si>
  <si>
    <t>2.</t>
  </si>
  <si>
    <t xml:space="preserve">Securities Market Statistics </t>
  </si>
  <si>
    <t>3.</t>
  </si>
  <si>
    <t xml:space="preserve">China Dimension </t>
  </si>
  <si>
    <t>4.</t>
  </si>
  <si>
    <t xml:space="preserve">Derivatives Market Statistics </t>
  </si>
  <si>
    <t>Market Performance</t>
  </si>
  <si>
    <t>% Change</t>
  </si>
  <si>
    <t>Exchange</t>
  </si>
  <si>
    <t>Rank</t>
  </si>
  <si>
    <t>IPO Funds Raised</t>
  </si>
  <si>
    <t>Company Name</t>
  </si>
  <si>
    <t>Turnover</t>
  </si>
  <si>
    <t>CHINA DIMENSION</t>
  </si>
  <si>
    <t>Performance of Mainland Enterprises</t>
  </si>
  <si>
    <t>Volume</t>
  </si>
  <si>
    <t>(Contracts)</t>
  </si>
  <si>
    <t>Open Interest</t>
  </si>
  <si>
    <t>Hang Seng Index Futures</t>
  </si>
  <si>
    <t>Stock Futures</t>
  </si>
  <si>
    <t>Hang Seng Index Options</t>
  </si>
  <si>
    <t>Stock Options</t>
  </si>
  <si>
    <t>H-Share Companies</t>
    <phoneticPr fontId="3" type="noConversion"/>
  </si>
  <si>
    <t>Red Chip Companies</t>
    <phoneticPr fontId="3" type="noConversion"/>
  </si>
  <si>
    <t>Page</t>
  </si>
  <si>
    <t xml:space="preserve">H-share companies are enterprises that are incorporated in the Mainland which are either controlled by Mainland Government entities or individuals.
</t>
    <phoneticPr fontId="3" type="noConversion"/>
  </si>
  <si>
    <t>DERIVATIVES MARKET</t>
  </si>
  <si>
    <t>*</t>
  </si>
  <si>
    <t>(US$ million)</t>
  </si>
  <si>
    <t>Total equity funds raised (HK$bil)</t>
  </si>
  <si>
    <t xml:space="preserve">      - IPO funds raised</t>
  </si>
  <si>
    <t xml:space="preserve">      - Post IPO funds raised</t>
  </si>
  <si>
    <t>Average daily turnover (HK$mil)</t>
  </si>
  <si>
    <t>Total equity funds raised since Jan 1993 (HK$bil)</t>
  </si>
  <si>
    <t>Mainland Enterprises refer to the following:</t>
  </si>
  <si>
    <t>Due to different reporting rules &amp; calculation methods, turnover figures are not entirely comparable</t>
  </si>
  <si>
    <t>Number of listed companies *</t>
  </si>
  <si>
    <r>
      <t xml:space="preserve">Market capitalisation (HK$bil) </t>
    </r>
    <r>
      <rPr>
        <b/>
        <vertAlign val="superscript"/>
        <sz val="12"/>
        <rFont val="Wingdings"/>
        <charset val="2"/>
      </rPr>
      <t>²</t>
    </r>
  </si>
  <si>
    <t xml:space="preserve">^  </t>
  </si>
  <si>
    <t>Period-end</t>
  </si>
  <si>
    <t>Percentage changes are calculated based on rounded figures</t>
  </si>
  <si>
    <t>As at</t>
  </si>
  <si>
    <t>**</t>
  </si>
  <si>
    <t>Number of newly listed companies for the year</t>
  </si>
  <si>
    <t>As of</t>
  </si>
  <si>
    <t>Number of newly listed companies for the year *</t>
  </si>
  <si>
    <t>MAIN BOARD and GEM</t>
  </si>
  <si>
    <t>*  Provisional figures</t>
  </si>
  <si>
    <t>Market capitalisation  (HK$bil)</t>
  </si>
  <si>
    <t>1</t>
  </si>
  <si>
    <t>Source: World Federation of Exchanges (WFE) Monthly Statistics (not including exchanges for which statistics are not available)</t>
  </si>
  <si>
    <t xml:space="preserve">Open Interest </t>
  </si>
  <si>
    <t>The share of Mainland enterprises of the equity market total is presented as a percentage in brackets</t>
  </si>
  <si>
    <t xml:space="preserve">Figures include the turnover of structured products such as derivative warrants, equity warrants, callable bull/bear contracts and equity linked instruments </t>
  </si>
  <si>
    <t>SIX Swiss Exchange</t>
  </si>
  <si>
    <t xml:space="preserve">Red chip companies are enterprises that are incorporated outside of the Mainland and are controlled by Mainland Government entities.
</t>
  </si>
  <si>
    <t>IPO Equity Funds Raised</t>
  </si>
  <si>
    <t>Number of listed companies</t>
  </si>
  <si>
    <t>Securities Market</t>
  </si>
  <si>
    <t>Derivatives Market</t>
  </si>
  <si>
    <t>Trading Turnover</t>
  </si>
  <si>
    <t>Mainland Private Enterprises</t>
    <phoneticPr fontId="3" type="noConversion"/>
  </si>
  <si>
    <t>Numbers may not add up to the totals due to rounding</t>
    <phoneticPr fontId="3" type="noConversion"/>
  </si>
  <si>
    <t>SECURITIES MARKET (Main Board and GEM)</t>
  </si>
  <si>
    <t>The figures represent the total market capitalisation of all equity securities and exclude other listed securities such as REITs and bonds.</t>
  </si>
  <si>
    <t>Derivatives Market Statistics of Key Products</t>
  </si>
  <si>
    <t>Futures and Options</t>
  </si>
  <si>
    <t>Korea Exchange</t>
  </si>
  <si>
    <t>(HK$ billion)</t>
    <phoneticPr fontId="3" type="noConversion"/>
  </si>
  <si>
    <t>Deutsche Boerse AG</t>
  </si>
  <si>
    <t>The Stock Exchange of Thailand</t>
  </si>
  <si>
    <t>Taiwan Stock Exchange</t>
  </si>
  <si>
    <t xml:space="preserve">      </t>
  </si>
  <si>
    <t>Key products</t>
  </si>
  <si>
    <t>Futures Month-end Market Open Interest (lots)</t>
  </si>
  <si>
    <t>Aluminium Alloy</t>
  </si>
  <si>
    <t xml:space="preserve">Aluminium </t>
  </si>
  <si>
    <t>Copper</t>
  </si>
  <si>
    <t>NASAAC</t>
  </si>
  <si>
    <t>Nickel</t>
  </si>
  <si>
    <t>Lead</t>
  </si>
  <si>
    <t>Tin</t>
  </si>
  <si>
    <t>Zinc</t>
  </si>
  <si>
    <t xml:space="preserve">
Total  Contract Volume (lots)</t>
  </si>
  <si>
    <t xml:space="preserve">
Average Daily Volume (lots)</t>
  </si>
  <si>
    <t xml:space="preserve">
Futures, Options &amp; TAPOs - $bn value</t>
  </si>
  <si>
    <r>
      <t>*</t>
    </r>
    <r>
      <rPr>
        <sz val="10"/>
        <rFont val="Arial"/>
        <family val="2"/>
      </rPr>
      <t xml:space="preserve">  </t>
    </r>
  </si>
  <si>
    <t>Excludes listed securities other than equities such as REITs and bonds</t>
  </si>
  <si>
    <t>5.</t>
  </si>
  <si>
    <t>LME Statistics</t>
  </si>
  <si>
    <t xml:space="preserve">                  </t>
  </si>
  <si>
    <t xml:space="preserve">         ▪ IPO funds raised (HK$bil)</t>
  </si>
  <si>
    <t xml:space="preserve">         ▪ Post IPO funds raised (HK$bil)</t>
  </si>
  <si>
    <t>Northbound Trading</t>
  </si>
  <si>
    <t>Southbound Trading</t>
  </si>
  <si>
    <t>Average daily trade value (Buy + Sell)</t>
  </si>
  <si>
    <t>Total trade value (Buy + Sell)</t>
  </si>
  <si>
    <t>Average daily no. of trades (Buy + Sell)</t>
  </si>
  <si>
    <t>No. of trading days</t>
  </si>
  <si>
    <t>Highest trade value (Buy + Sell)</t>
  </si>
  <si>
    <t>Total equity funds raised  (HK$mil)</t>
  </si>
  <si>
    <t xml:space="preserve"> ^  </t>
  </si>
  <si>
    <t>²</t>
  </si>
  <si>
    <t xml:space="preserve">Mainland private enterprises are companies that are incorporated outside of the Mainland and are controlled by Mainland individuals. </t>
  </si>
  <si>
    <t>Derivatives Market Statistics of Key Products (continued)</t>
  </si>
  <si>
    <t>(RMB million)</t>
    <phoneticPr fontId="3" type="noConversion"/>
  </si>
  <si>
    <t>Northbound Top 10</t>
    <phoneticPr fontId="3" type="noConversion"/>
  </si>
  <si>
    <t>Stock Name</t>
    <phoneticPr fontId="3" type="noConversion"/>
  </si>
  <si>
    <t>Trade Value (Buy + Sell)</t>
    <phoneticPr fontId="3" type="noConversion"/>
  </si>
  <si>
    <t>Southbound Top 10</t>
    <phoneticPr fontId="3" type="noConversion"/>
  </si>
  <si>
    <t>(HKD million)</t>
    <phoneticPr fontId="3" type="noConversion"/>
  </si>
  <si>
    <t>TENCENT</t>
  </si>
  <si>
    <t>KWEICHOW MOUTAI</t>
  </si>
  <si>
    <t>PING AN INSURANCE</t>
  </si>
  <si>
    <t>CHINA MERCHANTS BANK</t>
  </si>
  <si>
    <t>WULIANGYE YIBIN</t>
  </si>
  <si>
    <t xml:space="preserve">Shanghai-Hong Kong Stock Connect </t>
    <phoneticPr fontId="3" type="noConversion"/>
  </si>
  <si>
    <t>Shenzhen-Hong Kong Stock Connect</t>
    <phoneticPr fontId="3" type="noConversion"/>
  </si>
  <si>
    <t>Shanghai-Hong Kong Stock Connect</t>
    <phoneticPr fontId="3" type="noConversion"/>
  </si>
  <si>
    <t>Shenzhen-Hong Kong Stock Connect</t>
    <phoneticPr fontId="3" type="noConversion"/>
  </si>
  <si>
    <t>^</t>
    <phoneticPr fontId="3" type="noConversion"/>
  </si>
  <si>
    <t>bil</t>
  </si>
  <si>
    <t>bil</t>
    <phoneticPr fontId="5" type="noConversion"/>
  </si>
  <si>
    <t>Mini Hang Seng Index Futures</t>
  </si>
  <si>
    <t>Hang Seng China Enterprises Index Futures</t>
  </si>
  <si>
    <t>Mini-Hang Seng China Enterprises Index Futures</t>
  </si>
  <si>
    <t>HSI Dividend Point Index Futures</t>
  </si>
  <si>
    <t>HSCEI Dividend Point Index Futures</t>
  </si>
  <si>
    <t>HSI Volatility Index Futures</t>
  </si>
  <si>
    <t>MSCI AC Asia ex Japan NTR Index Futures</t>
  </si>
  <si>
    <t>CES China 120 Index Futures</t>
  </si>
  <si>
    <t>3-Month HIBOR Futures</t>
  </si>
  <si>
    <t>1-Month HIBOR Futures</t>
  </si>
  <si>
    <t>RMB Currency Futures - USD/CNH Futures</t>
  </si>
  <si>
    <t>RMB Currency Futures - EUR/CNH Futures</t>
  </si>
  <si>
    <t>RMB Currency Futures - JPY/CNH Futures</t>
  </si>
  <si>
    <t>RMB Currency Futures - AUD/CNH Futures</t>
  </si>
  <si>
    <t>RMB Currency Futures - CNH/USD Futures</t>
  </si>
  <si>
    <t>USD Gold Futures</t>
  </si>
  <si>
    <t>CNH Gold Futures</t>
  </si>
  <si>
    <t>Iron Ore Futures – Monthly Contracts</t>
  </si>
  <si>
    <t>Iron Ore Futures – Quarterly Contracts</t>
  </si>
  <si>
    <t>Mini Hang Seng Index Options</t>
  </si>
  <si>
    <t>Flexible Hang Seng Index Options</t>
  </si>
  <si>
    <t>Hang Seng China Enterprises Index Options</t>
  </si>
  <si>
    <t>Mini-Hang Seng China Enterprises Index Options</t>
  </si>
  <si>
    <t>Flexible Hang Seng China Enterprises Index Options</t>
  </si>
  <si>
    <t>RMB Currency Options - USD/CNH Options</t>
  </si>
  <si>
    <t>LUXSHARE PRECISION INDUSTRY</t>
  </si>
  <si>
    <t>#</t>
  </si>
  <si>
    <t>Number of companies listed under new listing regime^^</t>
  </si>
  <si>
    <t>- WVR</t>
  </si>
  <si>
    <t>- Biotech</t>
  </si>
  <si>
    <t>- Concessionary Secondary listing</t>
  </si>
  <si>
    <t>^^</t>
  </si>
  <si>
    <t>New listing regime refers to the three new chapters in the Main Board Listing Rules which became effective on 30 April 2018</t>
  </si>
  <si>
    <t>2-8</t>
  </si>
  <si>
    <t>9-10</t>
  </si>
  <si>
    <t>11-12</t>
  </si>
  <si>
    <t>13</t>
  </si>
  <si>
    <t>Boerse Stuttgart</t>
  </si>
  <si>
    <t>AIA Group Ltd. (1299)</t>
  </si>
  <si>
    <t>Industrial and Commercial Bank of China Ltd. - H Shares (1398)</t>
  </si>
  <si>
    <t>Alibaba Group Holding Ltd. - SW (9988)</t>
  </si>
  <si>
    <t>Agricultural Bank of China Ltd. - H Shares (1288)</t>
  </si>
  <si>
    <t>Bank of China Ltd. - H Shares (3988)</t>
  </si>
  <si>
    <t>China Construction Bank Corporation - H Shares (939)</t>
  </si>
  <si>
    <t>Postal Savings Bank of China Co., Ltd. - H Shares (1658)</t>
  </si>
  <si>
    <t>China Tower Corporation Ltd. - H Shares (788)</t>
  </si>
  <si>
    <t>Budweiser Brewing Co. APAC Ltd. (1876)</t>
  </si>
  <si>
    <t>Total turnover (HK$mil)</t>
  </si>
  <si>
    <t>+</t>
  </si>
  <si>
    <t>Total Futures</t>
  </si>
  <si>
    <t>Key Products</t>
  </si>
  <si>
    <t>Total Options</t>
  </si>
  <si>
    <t>MEITUAN-W</t>
  </si>
  <si>
    <t>Weekly Hang Seng Index Options</t>
  </si>
  <si>
    <t>Weekly Hang Seng China Enterprises Index Options</t>
  </si>
  <si>
    <t>HSI (Gross Total Return Index) Futures</t>
  </si>
  <si>
    <t>HSI (Net Total Return Index) Futures</t>
  </si>
  <si>
    <t>HSCEI (Gross Total Return Index) Futures</t>
  </si>
  <si>
    <t>HSCEI (Net Total Return Index) Futures</t>
  </si>
  <si>
    <t>CHINA TOURISM GROUP DUTY FREE</t>
  </si>
  <si>
    <t>LONGI GREEN ENERGY TECHNOLOGY</t>
  </si>
  <si>
    <t>CONTEMPORARY AMPEREX TECHNOLOGY</t>
  </si>
  <si>
    <t>EAST MONEY INFORMATION</t>
  </si>
  <si>
    <t>SHENZHEN MINDRAY BIO-MEDICAL ELECTRONIC</t>
  </si>
  <si>
    <t>SMIC</t>
  </si>
  <si>
    <t>Nasdaq Nordic and Baltics</t>
  </si>
  <si>
    <t>Include USD London Aluminium Mini Futures, USD London Zinc Mini Futures, USD London Copper Mini Futures, USD London Lead Mini Futures, USD London Nickel Mini Futures &amp; USD London Tin Mini Futures</t>
  </si>
  <si>
    <t>Include CNH London Aluminium Mini Futures, CNH London Zinc Mini Futures, CNH London Copper Mini Futures, CNH London Lead Mini Futures, CNH London Nickel Mini Futures &amp; CNH London Tin Mini Futures</t>
  </si>
  <si>
    <t>Source : HKEX and Dealogic</t>
  </si>
  <si>
    <t>Location</t>
  </si>
  <si>
    <t>NASDAQ</t>
  </si>
  <si>
    <t>Hong Kong</t>
  </si>
  <si>
    <t>Shanghai</t>
  </si>
  <si>
    <t>New York</t>
  </si>
  <si>
    <t>Shenzhen</t>
  </si>
  <si>
    <t>India</t>
  </si>
  <si>
    <t>Average daily equity turnover  (HK$bil)</t>
  </si>
  <si>
    <t>WUXI APPTEC</t>
  </si>
  <si>
    <t>BYD</t>
  </si>
  <si>
    <t>SUNGROW POWER SUPPLY</t>
  </si>
  <si>
    <t>CHINA MOBILE</t>
  </si>
  <si>
    <t>CNOOC</t>
  </si>
  <si>
    <t>WUXI BIO</t>
  </si>
  <si>
    <t>Kuaishou Technology - W (1024)</t>
  </si>
  <si>
    <t>CNH London Metal Mini Futures *</t>
  </si>
  <si>
    <t>USD London Metal Mini Futures **</t>
  </si>
  <si>
    <t>INR Currency Futures - INR/USD Futures</t>
  </si>
  <si>
    <t>-</t>
  </si>
  <si>
    <t>INR Currency Futures - INR/CNH Futures</t>
  </si>
  <si>
    <t>Hang Seng TECH Index Futures</t>
  </si>
  <si>
    <t>Euronext</t>
  </si>
  <si>
    <t>Hang Seng Index Futures Options</t>
  </si>
  <si>
    <t>Hang Seng TECH Index Options</t>
  </si>
  <si>
    <t>Hang Seng China Enterprises Index Futures Options</t>
  </si>
  <si>
    <t>(29 Sep 2022)</t>
  </si>
  <si>
    <t>MSCI China Net Total Return (USD) Index Futures</t>
  </si>
  <si>
    <t>(14 Jun 2022)</t>
  </si>
  <si>
    <t>MSCI China (USD) Index Futures</t>
  </si>
  <si>
    <t>(30 Mar 2022)</t>
  </si>
  <si>
    <t>RMB Currency Futures - Mini USD/CNH Futures</t>
  </si>
  <si>
    <t>(17 Jan 2022)</t>
  </si>
  <si>
    <t>(25 Nov 2022)</t>
  </si>
  <si>
    <t>USD Silver Futures</t>
  </si>
  <si>
    <t>CNH Silver Futures</t>
  </si>
  <si>
    <t>Trading commenced on 28 November 2022</t>
  </si>
  <si>
    <t>MSCI Futures Products #</t>
  </si>
  <si>
    <t>Sector Index Futures +</t>
  </si>
  <si>
    <t>ZIJIN MINING</t>
  </si>
  <si>
    <t>KUAISHOU-W</t>
  </si>
  <si>
    <t xml:space="preserve">Includes 1 company which moved their listings from GEM to the Main Board </t>
  </si>
  <si>
    <t>- Special Purpose Acquisition Company</t>
  </si>
  <si>
    <t>Includes 2 WVR companies</t>
  </si>
  <si>
    <t>Up to 30 Dec 2022</t>
  </si>
  <si>
    <t>CCB</t>
  </si>
  <si>
    <t>30 Dec 2022</t>
  </si>
  <si>
    <t>(29 Dec 2022)</t>
  </si>
  <si>
    <t>(15 Dec 2022)</t>
  </si>
  <si>
    <t>Market Statistics 2023</t>
  </si>
  <si>
    <t>(Year 2022)</t>
  </si>
  <si>
    <t>Pre-2023 Record</t>
  </si>
  <si>
    <t>Exchange Traded Funds Turnover</t>
  </si>
  <si>
    <t>2022 year end</t>
  </si>
  <si>
    <t>Funds raised in 2023 are provisional figures</t>
  </si>
  <si>
    <t>30 Nov 2023</t>
  </si>
  <si>
    <t xml:space="preserve">Includes 3 companies which moved their listings from GEM to the Main Board </t>
  </si>
  <si>
    <t>RMB 85.2 bil (28 Aug 2023)</t>
  </si>
  <si>
    <t>RMB 86.2 bil (28 Aug 2023)</t>
  </si>
  <si>
    <t>HK$ 32.9 bil (31 Jul 2023)</t>
  </si>
  <si>
    <t>HK$ 30.3 bil (30 Jan 2023)</t>
  </si>
  <si>
    <t>213 days</t>
  </si>
  <si>
    <t>RMB 10,746 bil</t>
  </si>
  <si>
    <t>RMB 50,452 mil</t>
  </si>
  <si>
    <t>212 days</t>
  </si>
  <si>
    <t>HK$ 3,416 bil</t>
  </si>
  <si>
    <t>HK$ 16,114 mil</t>
  </si>
  <si>
    <t>RMB 57,902 mil</t>
  </si>
  <si>
    <t>RMB 12,333 bil</t>
  </si>
  <si>
    <t>HK$ 3,219 bil</t>
  </si>
  <si>
    <t>HK$ 15,184 mil</t>
  </si>
  <si>
    <t>ZJLD Group Inc (6979)</t>
  </si>
  <si>
    <t>J&amp;T Global Express Ltd. - W (1519)</t>
  </si>
  <si>
    <t>WuXi XDC Cayman Inc. (2268)</t>
  </si>
  <si>
    <t>Horizon Construction Development Ltd. (9930)</t>
  </si>
  <si>
    <t>Sichuan Kelun-Biotech Biopharmaceutical Co., Ltd. - B - H Sh (6990)</t>
  </si>
  <si>
    <t>TUHU Car Inc. - W (9690)</t>
  </si>
  <si>
    <t>Tian Tu Capital Co., Ltd. - H Shares (1973)</t>
  </si>
  <si>
    <t>Beijing Fourth Paradigm Technology Co., Ltd. - H Shares (6682)</t>
  </si>
  <si>
    <t>Beijing SinoHytec Co., Ltd. - H Shares (2402)</t>
  </si>
  <si>
    <t>JF Wealth Holdings Ltd (9636)</t>
  </si>
  <si>
    <t>FOXCONN INDUSTRIAL INTERNET</t>
  </si>
  <si>
    <t>CITIC SECURITIES</t>
  </si>
  <si>
    <t>JIANGSU HENGRUI MEDICINE</t>
  </si>
  <si>
    <t>IFLYTEK</t>
  </si>
  <si>
    <t>ZHONGJI INNOLIGHT</t>
  </si>
  <si>
    <t>ZTE CORPORATION</t>
  </si>
  <si>
    <t>TRACKER FUND</t>
  </si>
  <si>
    <t>HSCEI ETF</t>
  </si>
  <si>
    <t>XPENG-W</t>
  </si>
  <si>
    <t>EAST BUY</t>
  </si>
  <si>
    <t>Up to 30 Nov 2023</t>
  </si>
  <si>
    <t>Hang Seng TECH Index Futures Options #</t>
  </si>
  <si>
    <t>MSCI Options Products</t>
  </si>
  <si>
    <t>Includes: 41 MSCI index futures in 2022 and 39 MSCI index futures in 2023</t>
  </si>
  <si>
    <t>^  Includes 16 H-share companies, 39 Mainland private enterprises</t>
  </si>
  <si>
    <t>Borsa Istanbul</t>
  </si>
  <si>
    <t>As at 30 Nov 2023</t>
  </si>
  <si>
    <t>Number of Exchange Traded Funds</t>
  </si>
  <si>
    <t>RECORDS SET IN 2023</t>
  </si>
  <si>
    <t>Records Set in 2023</t>
  </si>
  <si>
    <t>MSCI India (USD) Index Futures</t>
  </si>
  <si>
    <t>MSCI India Net Total Return (USD) Index Futures</t>
  </si>
  <si>
    <t>MSCI Philippines (USD) Index Futures</t>
  </si>
  <si>
    <t>Hang Seng TECH Index Futures Options</t>
  </si>
  <si>
    <t>(Year 2021)</t>
  </si>
  <si>
    <t>(Year 2020)</t>
  </si>
  <si>
    <t>(29 Aug 2023)</t>
  </si>
  <si>
    <t>(26 Oct 2023)</t>
  </si>
  <si>
    <t>(11 Apr 2023)</t>
  </si>
  <si>
    <t>(14 Sep 2023)</t>
  </si>
  <si>
    <t>(12 Oct 2023)</t>
  </si>
  <si>
    <t>(29 Nov 2023)</t>
  </si>
  <si>
    <t>(28 Nov 2023)</t>
  </si>
  <si>
    <t>(24 Nov 2023)</t>
  </si>
  <si>
    <t>(17 Nov 2023)</t>
  </si>
  <si>
    <t>(15 Jun 2023)</t>
  </si>
  <si>
    <t>(16 Nov 2023)</t>
  </si>
  <si>
    <t>(30 Dec 2022)</t>
  </si>
  <si>
    <t>(18 Dec 2020)</t>
  </si>
  <si>
    <t>(24 Jun 2021)</t>
  </si>
  <si>
    <t>(30 Dec 2020)</t>
  </si>
  <si>
    <t>N/A</t>
  </si>
  <si>
    <t>Stock Connect Statistics for 2023 (As of 30 November)</t>
  </si>
  <si>
    <t>Stock Connect Statistics (As of 30 November)</t>
  </si>
  <si>
    <t>IPO Equity Funds Raised (as of 30 November)</t>
  </si>
  <si>
    <t>Abu Dhai</t>
  </si>
  <si>
    <t>Japan</t>
  </si>
  <si>
    <t>Indonesia</t>
  </si>
  <si>
    <t>Saudi Arabia</t>
  </si>
  <si>
    <t>HKEX</t>
  </si>
  <si>
    <t>Ten Largest IPO Funds Raised by Newly Hong Kong Listed Companies in 2023 (as of 30 November)</t>
  </si>
  <si>
    <t>#  Includes 26 H-share companies, 1 red chip and 48 Mainland private enterprises</t>
  </si>
  <si>
    <t>Other RMB Currency Futures ^</t>
  </si>
  <si>
    <t>^</t>
  </si>
  <si>
    <t>Includes: EUR/CNH Futures, JPY/CNH Futures, AUD/CNH Futures and CNH/USD Futures</t>
  </si>
  <si>
    <t xml:space="preserve">Total trading volume: </t>
  </si>
  <si>
    <t>lots</t>
  </si>
  <si>
    <t xml:space="preserve">Average daily volume: </t>
  </si>
  <si>
    <t xml:space="preserve">Number of trading days: </t>
  </si>
  <si>
    <t>Ferrous*</t>
  </si>
  <si>
    <t>Others **</t>
  </si>
  <si>
    <t>* Ferrous includes Scrap, Rebar and HRC contracts</t>
  </si>
  <si>
    <t>Open Interest data is as of 30 Nov 2023</t>
  </si>
  <si>
    <t>Figures are provisional, and exclude SPAC, listing by introduction and GEM transfer</t>
  </si>
  <si>
    <t xml:space="preserve">** Includes other CSF, Aluminium Alloy, NASAAC, Aluminium Premiums, Cobalt and LME MAFs </t>
  </si>
  <si>
    <t>Total Turnover of Securitised Derivatives, including Warrants and CBBCs (Jan - Oct)</t>
  </si>
  <si>
    <t>London Metal Exchange Statistics (Jan – Nov)</t>
  </si>
  <si>
    <t>Ten Largest IPO Funds Raised by Newly Hong Kong Listed Companies since 1986 (as of 30 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</si>
</sst>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_ "/>
    <numFmt numFmtId="169" formatCode="#,##0.0"/>
    <numFmt numFmtId="170" formatCode="_-* #,##0_-;\-* #,##0_-;_-* &quot;-&quot;??_-;_-@_-"/>
    <numFmt numFmtId="171" formatCode="0_)"/>
    <numFmt numFmtId="172" formatCode="_-* #,##0.0_-;\-* #,##0.0_-;_-* &quot;-&quot;??_-;_-@_-"/>
    <numFmt numFmtId="173" formatCode="General_)"/>
    <numFmt numFmtId="174" formatCode="_(* #,##0_);_(* \(#,##0\);_(* &quot;-&quot;??_);_(@_)"/>
    <numFmt numFmtId="175" formatCode="\(#,##0\ %\)"/>
    <numFmt numFmtId="176" formatCode="[$$-409]#,##0.0"/>
    <numFmt numFmtId="177" formatCode="#,##0.00[$€];[Red]\-#,##0.00[$€]"/>
    <numFmt numFmtId="178" formatCode="d/m/yyyy;@"/>
    <numFmt numFmtId="179" formatCode="_-* #,##0.00000_-;\-* #,##0.00000_-;_-* &quot;-&quot;??_-;_-@_-"/>
    <numFmt numFmtId="180" formatCode="0.0"/>
  </numFmts>
  <fonts count="44">
    <font>
      <sz val="12"/>
      <name val="新細明體"/>
      <family val="1"/>
      <charset val="136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sz val="12"/>
      <name val="細明體"/>
      <family val="3"/>
      <charset val="136"/>
    </font>
    <font>
      <sz val="10"/>
      <name val="Arial"/>
      <family val="2"/>
    </font>
    <font>
      <sz val="10"/>
      <name val="Helv"/>
      <family val="2"/>
    </font>
    <font>
      <sz val="12"/>
      <name val="Arial"/>
      <family val="2"/>
    </font>
    <font>
      <sz val="10"/>
      <name val="MS Sans Serif"/>
      <family val="2"/>
    </font>
    <font>
      <sz val="8"/>
      <name val="新細明體"/>
      <family val="1"/>
      <charset val="136"/>
    </font>
    <font>
      <b/>
      <vertAlign val="superscript"/>
      <sz val="12"/>
      <name val="Wingdings"/>
      <charset val="2"/>
    </font>
    <font>
      <vertAlign val="superscript"/>
      <sz val="11"/>
      <name val="Wingdings"/>
      <charset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u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u/>
      <sz val="13"/>
      <name val="Arial"/>
      <family val="2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u/>
      <sz val="16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173" fontId="7" fillId="0" borderId="0"/>
    <xf numFmtId="0" fontId="6" fillId="0" borderId="0"/>
    <xf numFmtId="0" fontId="6" fillId="0" borderId="0"/>
    <xf numFmtId="0" fontId="9" fillId="0" borderId="0"/>
    <xf numFmtId="173" fontId="7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</cellStyleXfs>
  <cellXfs count="325">
    <xf numFmtId="0" fontId="0" fillId="0" borderId="0" xfId="0"/>
    <xf numFmtId="0" fontId="8" fillId="0" borderId="0" xfId="0" applyFont="1"/>
    <xf numFmtId="0" fontId="6" fillId="0" borderId="0" xfId="11"/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3" fontId="8" fillId="0" borderId="0" xfId="0" applyNumberFormat="1" applyFont="1" applyAlignment="1">
      <alignment horizontal="right" wrapText="1"/>
    </xf>
    <xf numFmtId="0" fontId="8" fillId="0" borderId="0" xfId="0" applyFont="1" applyAlignment="1">
      <alignment vertical="top"/>
    </xf>
    <xf numFmtId="0" fontId="6" fillId="0" borderId="0" xfId="0" applyFont="1"/>
    <xf numFmtId="0" fontId="14" fillId="0" borderId="0" xfId="0" applyFont="1"/>
    <xf numFmtId="0" fontId="19" fillId="0" borderId="0" xfId="0" applyFont="1"/>
    <xf numFmtId="0" fontId="8" fillId="0" borderId="0" xfId="15" applyFont="1"/>
    <xf numFmtId="0" fontId="29" fillId="0" borderId="0" xfId="15" applyFont="1"/>
    <xf numFmtId="0" fontId="19" fillId="0" borderId="0" xfId="8" applyFont="1"/>
    <xf numFmtId="0" fontId="25" fillId="0" borderId="0" xfId="8" applyFont="1"/>
    <xf numFmtId="0" fontId="19" fillId="0" borderId="1" xfId="8" applyFont="1" applyBorder="1"/>
    <xf numFmtId="176" fontId="19" fillId="0" borderId="0" xfId="8" applyNumberFormat="1" applyFont="1" applyAlignment="1">
      <alignment horizontal="right"/>
    </xf>
    <xf numFmtId="0" fontId="19" fillId="0" borderId="0" xfId="8" applyFont="1" applyAlignment="1">
      <alignment horizontal="left"/>
    </xf>
    <xf numFmtId="0" fontId="25" fillId="0" borderId="0" xfId="15" applyFont="1"/>
    <xf numFmtId="0" fontId="25" fillId="0" borderId="0" xfId="10" applyFont="1"/>
    <xf numFmtId="0" fontId="19" fillId="0" borderId="0" xfId="10" applyFont="1"/>
    <xf numFmtId="0" fontId="13" fillId="0" borderId="0" xfId="0" applyFont="1"/>
    <xf numFmtId="0" fontId="8" fillId="0" borderId="1" xfId="0" applyFont="1" applyBorder="1"/>
    <xf numFmtId="0" fontId="8" fillId="0" borderId="0" xfId="0" applyFont="1" applyAlignment="1">
      <alignment horizontal="right"/>
    </xf>
    <xf numFmtId="0" fontId="27" fillId="0" borderId="0" xfId="0" applyFont="1"/>
    <xf numFmtId="3" fontId="8" fillId="0" borderId="0" xfId="0" applyNumberFormat="1" applyFont="1" applyAlignment="1">
      <alignment horizontal="right"/>
    </xf>
    <xf numFmtId="0" fontId="25" fillId="0" borderId="0" xfId="0" applyFont="1"/>
    <xf numFmtId="0" fontId="6" fillId="0" borderId="1" xfId="0" applyFont="1" applyBorder="1"/>
    <xf numFmtId="0" fontId="22" fillId="0" borderId="11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/>
    <xf numFmtId="0" fontId="22" fillId="0" borderId="3" xfId="0" applyFont="1" applyBorder="1" applyAlignment="1">
      <alignment horizontal="center" vertical="distributed"/>
    </xf>
    <xf numFmtId="0" fontId="22" fillId="0" borderId="10" xfId="0" applyFont="1" applyBorder="1" applyAlignment="1">
      <alignment horizontal="center"/>
    </xf>
    <xf numFmtId="0" fontId="22" fillId="0" borderId="1" xfId="0" applyFont="1" applyBorder="1" applyAlignment="1">
      <alignment horizontal="center" vertical="distributed"/>
    </xf>
    <xf numFmtId="0" fontId="22" fillId="0" borderId="6" xfId="0" applyFont="1" applyBorder="1"/>
    <xf numFmtId="0" fontId="21" fillId="0" borderId="0" xfId="12" applyFont="1"/>
    <xf numFmtId="0" fontId="21" fillId="0" borderId="5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3" fontId="21" fillId="0" borderId="0" xfId="12" applyNumberFormat="1" applyFont="1" applyAlignment="1">
      <alignment horizontal="right"/>
    </xf>
    <xf numFmtId="0" fontId="21" fillId="0" borderId="6" xfId="0" applyFont="1" applyBorder="1"/>
    <xf numFmtId="169" fontId="22" fillId="0" borderId="6" xfId="0" applyNumberFormat="1" applyFont="1" applyBorder="1" applyAlignment="1">
      <alignment horizontal="left"/>
    </xf>
    <xf numFmtId="0" fontId="8" fillId="0" borderId="6" xfId="0" applyFont="1" applyBorder="1"/>
    <xf numFmtId="0" fontId="21" fillId="0" borderId="3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" xfId="12" applyFont="1" applyBorder="1"/>
    <xf numFmtId="0" fontId="21" fillId="0" borderId="4" xfId="12" applyFont="1" applyBorder="1"/>
    <xf numFmtId="3" fontId="21" fillId="0" borderId="1" xfId="12" applyNumberFormat="1" applyFont="1" applyBorder="1" applyAlignment="1">
      <alignment horizontal="right"/>
    </xf>
    <xf numFmtId="0" fontId="21" fillId="0" borderId="4" xfId="0" applyFont="1" applyBorder="1"/>
    <xf numFmtId="0" fontId="6" fillId="0" borderId="0" xfId="14" applyFont="1" applyAlignment="1">
      <alignment horizontal="left"/>
    </xf>
    <xf numFmtId="171" fontId="6" fillId="0" borderId="0" xfId="11" applyNumberFormat="1"/>
    <xf numFmtId="169" fontId="6" fillId="0" borderId="0" xfId="12" applyNumberFormat="1" applyFont="1" applyAlignment="1">
      <alignment horizontal="right"/>
    </xf>
    <xf numFmtId="0" fontId="21" fillId="0" borderId="0" xfId="0" applyFont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5" fillId="0" borderId="12" xfId="0" applyFont="1" applyBorder="1" applyAlignment="1">
      <alignment vertical="center"/>
    </xf>
    <xf numFmtId="0" fontId="36" fillId="0" borderId="12" xfId="0" applyFont="1" applyBorder="1" applyAlignment="1">
      <alignment horizontal="right" vertical="center" wrapText="1"/>
    </xf>
    <xf numFmtId="0" fontId="35" fillId="0" borderId="13" xfId="0" applyFont="1" applyBorder="1" applyAlignment="1">
      <alignment vertical="center"/>
    </xf>
    <xf numFmtId="0" fontId="35" fillId="0" borderId="0" xfId="0" applyFont="1" applyAlignment="1">
      <alignment vertical="center"/>
    </xf>
    <xf numFmtId="3" fontId="35" fillId="0" borderId="0" xfId="0" applyNumberFormat="1" applyFont="1"/>
    <xf numFmtId="0" fontId="21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21" fillId="0" borderId="0" xfId="0" applyFont="1" applyAlignment="1">
      <alignment vertical="distributed"/>
    </xf>
    <xf numFmtId="0" fontId="8" fillId="0" borderId="0" xfId="0" applyFont="1" applyAlignment="1">
      <alignment vertical="distributed"/>
    </xf>
    <xf numFmtId="0" fontId="22" fillId="0" borderId="4" xfId="0" applyFont="1" applyBorder="1" applyAlignment="1">
      <alignment vertical="distributed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22" fillId="0" borderId="9" xfId="0" applyFont="1" applyBorder="1" applyAlignment="1">
      <alignment horizontal="left"/>
    </xf>
    <xf numFmtId="0" fontId="22" fillId="0" borderId="4" xfId="0" applyFont="1" applyBorder="1" applyAlignment="1">
      <alignment horizontal="left" vertical="distributed"/>
    </xf>
    <xf numFmtId="0" fontId="21" fillId="0" borderId="2" xfId="0" quotePrefix="1" applyFont="1" applyBorder="1" applyAlignment="1">
      <alignment horizontal="center"/>
    </xf>
    <xf numFmtId="2" fontId="19" fillId="0" borderId="0" xfId="0" applyNumberFormat="1" applyFont="1"/>
    <xf numFmtId="0" fontId="21" fillId="0" borderId="10" xfId="0" quotePrefix="1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43" fontId="21" fillId="0" borderId="0" xfId="1" applyFont="1" applyFill="1" applyBorder="1" applyAlignment="1">
      <alignment horizontal="right"/>
    </xf>
    <xf numFmtId="0" fontId="21" fillId="0" borderId="6" xfId="0" applyFont="1" applyBorder="1" applyAlignment="1">
      <alignment horizontal="right"/>
    </xf>
    <xf numFmtId="178" fontId="8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" fontId="8" fillId="0" borderId="0" xfId="1" applyNumberFormat="1" applyFont="1" applyFill="1" applyAlignment="1">
      <alignment horizontal="center"/>
    </xf>
    <xf numFmtId="0" fontId="17" fillId="0" borderId="0" xfId="0" applyFont="1" applyAlignment="1">
      <alignment horizontal="left"/>
    </xf>
    <xf numFmtId="175" fontId="8" fillId="0" borderId="0" xfId="0" quotePrefix="1" applyNumberFormat="1" applyFont="1" applyAlignment="1">
      <alignment horizontal="left"/>
    </xf>
    <xf numFmtId="0" fontId="15" fillId="0" borderId="0" xfId="0" applyFont="1"/>
    <xf numFmtId="172" fontId="14" fillId="0" borderId="0" xfId="1" applyNumberFormat="1" applyFont="1" applyFill="1" applyBorder="1" applyAlignment="1">
      <alignment horizontal="right"/>
    </xf>
    <xf numFmtId="175" fontId="14" fillId="0" borderId="0" xfId="0" quotePrefix="1" applyNumberFormat="1" applyFont="1" applyAlignment="1">
      <alignment horizontal="left"/>
    </xf>
    <xf numFmtId="172" fontId="8" fillId="0" borderId="0" xfId="1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170" fontId="8" fillId="0" borderId="0" xfId="1" applyNumberFormat="1" applyFont="1" applyFill="1"/>
    <xf numFmtId="179" fontId="14" fillId="0" borderId="0" xfId="1" applyNumberFormat="1" applyFont="1" applyFill="1" applyBorder="1" applyAlignment="1">
      <alignment horizontal="left"/>
    </xf>
    <xf numFmtId="169" fontId="14" fillId="0" borderId="0" xfId="0" applyNumberFormat="1" applyFont="1" applyAlignment="1">
      <alignment horizontal="right"/>
    </xf>
    <xf numFmtId="170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37" fillId="0" borderId="0" xfId="0" applyFont="1"/>
    <xf numFmtId="0" fontId="25" fillId="0" borderId="0" xfId="0" applyFont="1" applyAlignment="1">
      <alignment horizontal="right"/>
    </xf>
    <xf numFmtId="172" fontId="17" fillId="0" borderId="0" xfId="1" applyNumberFormat="1" applyFont="1" applyFill="1" applyBorder="1" applyAlignment="1">
      <alignment horizontal="center"/>
    </xf>
    <xf numFmtId="172" fontId="16" fillId="0" borderId="0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0" fontId="14" fillId="0" borderId="0" xfId="15" applyFont="1"/>
    <xf numFmtId="0" fontId="19" fillId="0" borderId="0" xfId="15" applyFont="1"/>
    <xf numFmtId="0" fontId="21" fillId="0" borderId="0" xfId="15" applyFont="1"/>
    <xf numFmtId="173" fontId="22" fillId="0" borderId="0" xfId="9" applyFont="1"/>
    <xf numFmtId="0" fontId="14" fillId="0" borderId="0" xfId="15" applyFont="1" applyAlignment="1">
      <alignment horizontal="right"/>
    </xf>
    <xf numFmtId="15" fontId="14" fillId="0" borderId="0" xfId="15" applyNumberFormat="1" applyFont="1" applyAlignment="1">
      <alignment horizontal="right"/>
    </xf>
    <xf numFmtId="0" fontId="8" fillId="0" borderId="1" xfId="15" applyFont="1" applyBorder="1"/>
    <xf numFmtId="0" fontId="14" fillId="0" borderId="1" xfId="15" applyFont="1" applyBorder="1" applyAlignment="1">
      <alignment horizontal="right" wrapText="1"/>
    </xf>
    <xf numFmtId="173" fontId="14" fillId="0" borderId="0" xfId="9" applyFont="1"/>
    <xf numFmtId="3" fontId="14" fillId="0" borderId="0" xfId="9" applyNumberFormat="1" applyFont="1"/>
    <xf numFmtId="173" fontId="8" fillId="0" borderId="0" xfId="9" applyFont="1"/>
    <xf numFmtId="3" fontId="14" fillId="0" borderId="0" xfId="9" applyNumberFormat="1" applyFont="1" applyAlignment="1">
      <alignment horizontal="right"/>
    </xf>
    <xf numFmtId="0" fontId="26" fillId="0" borderId="0" xfId="15" applyFont="1"/>
    <xf numFmtId="0" fontId="13" fillId="0" borderId="0" xfId="15" applyFont="1"/>
    <xf numFmtId="0" fontId="8" fillId="0" borderId="0" xfId="0" applyFont="1" applyAlignment="1">
      <alignment horizontal="center"/>
    </xf>
    <xf numFmtId="0" fontId="8" fillId="0" borderId="0" xfId="6" applyFont="1"/>
    <xf numFmtId="0" fontId="26" fillId="0" borderId="0" xfId="6" applyFont="1"/>
    <xf numFmtId="0" fontId="8" fillId="0" borderId="0" xfId="6" applyFont="1" applyAlignment="1">
      <alignment horizontal="left"/>
    </xf>
    <xf numFmtId="0" fontId="38" fillId="0" borderId="0" xfId="6" applyFont="1" applyAlignment="1">
      <alignment horizontal="left"/>
    </xf>
    <xf numFmtId="0" fontId="39" fillId="0" borderId="0" xfId="6" applyFont="1"/>
    <xf numFmtId="0" fontId="13" fillId="0" borderId="0" xfId="6" applyFont="1"/>
    <xf numFmtId="0" fontId="40" fillId="0" borderId="0" xfId="6" quotePrefix="1" applyFont="1"/>
    <xf numFmtId="0" fontId="23" fillId="0" borderId="0" xfId="6" quotePrefix="1" applyFont="1"/>
    <xf numFmtId="0" fontId="28" fillId="0" borderId="0" xfId="6" quotePrefix="1" applyFont="1"/>
    <xf numFmtId="0" fontId="28" fillId="0" borderId="0" xfId="6" applyFont="1"/>
    <xf numFmtId="0" fontId="23" fillId="0" borderId="0" xfId="6" applyFont="1"/>
    <xf numFmtId="0" fontId="23" fillId="0" borderId="0" xfId="6" applyFont="1" applyAlignment="1">
      <alignment horizontal="right"/>
    </xf>
    <xf numFmtId="0" fontId="8" fillId="0" borderId="0" xfId="6" applyFont="1" applyAlignment="1">
      <alignment horizontal="right"/>
    </xf>
    <xf numFmtId="0" fontId="20" fillId="0" borderId="0" xfId="6" applyFont="1" applyAlignment="1">
      <alignment horizontal="left"/>
    </xf>
    <xf numFmtId="0" fontId="40" fillId="0" borderId="0" xfId="6" applyFont="1"/>
    <xf numFmtId="0" fontId="32" fillId="0" borderId="0" xfId="6" applyFont="1"/>
    <xf numFmtId="0" fontId="21" fillId="0" borderId="0" xfId="6" applyFont="1"/>
    <xf numFmtId="0" fontId="21" fillId="0" borderId="0" xfId="6" applyFont="1" applyAlignment="1">
      <alignment horizontal="right"/>
    </xf>
    <xf numFmtId="0" fontId="23" fillId="0" borderId="0" xfId="6" applyFont="1" applyAlignment="1">
      <alignment horizontal="center"/>
    </xf>
    <xf numFmtId="14" fontId="29" fillId="0" borderId="0" xfId="6" applyNumberFormat="1" applyFont="1" applyAlignment="1">
      <alignment horizontal="right"/>
    </xf>
    <xf numFmtId="14" fontId="23" fillId="0" borderId="0" xfId="6" applyNumberFormat="1" applyFont="1"/>
    <xf numFmtId="14" fontId="27" fillId="0" borderId="0" xfId="6" applyNumberFormat="1" applyFont="1" applyAlignment="1">
      <alignment horizontal="right"/>
    </xf>
    <xf numFmtId="14" fontId="21" fillId="0" borderId="0" xfId="6" applyNumberFormat="1" applyFont="1"/>
    <xf numFmtId="3" fontId="22" fillId="0" borderId="0" xfId="6" applyNumberFormat="1" applyFont="1"/>
    <xf numFmtId="168" fontId="21" fillId="0" borderId="0" xfId="6" applyNumberFormat="1" applyFont="1"/>
    <xf numFmtId="9" fontId="21" fillId="0" borderId="0" xfId="6" quotePrefix="1" applyNumberFormat="1" applyFont="1" applyAlignment="1">
      <alignment horizontal="right"/>
    </xf>
    <xf numFmtId="0" fontId="22" fillId="0" borderId="0" xfId="6" applyFont="1"/>
    <xf numFmtId="3" fontId="22" fillId="0" borderId="0" xfId="6" applyNumberFormat="1" applyFont="1" applyAlignment="1">
      <alignment horizontal="right"/>
    </xf>
    <xf numFmtId="3" fontId="21" fillId="0" borderId="0" xfId="6" applyNumberFormat="1" applyFont="1" applyAlignment="1">
      <alignment horizontal="right"/>
    </xf>
    <xf numFmtId="3" fontId="21" fillId="0" borderId="0" xfId="6" applyNumberFormat="1" applyFont="1"/>
    <xf numFmtId="0" fontId="22" fillId="0" borderId="0" xfId="6" applyFont="1" applyAlignment="1">
      <alignment horizontal="right"/>
    </xf>
    <xf numFmtId="172" fontId="8" fillId="0" borderId="0" xfId="1" applyNumberFormat="1" applyFont="1" applyFill="1" applyBorder="1"/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172" fontId="8" fillId="0" borderId="1" xfId="1" applyNumberFormat="1" applyFont="1" applyFill="1" applyBorder="1"/>
    <xf numFmtId="0" fontId="14" fillId="0" borderId="11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/>
    <xf numFmtId="0" fontId="21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2" xfId="0" quotePrefix="1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2" fontId="19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10" xfId="0" quotePrefix="1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43" fontId="21" fillId="0" borderId="10" xfId="1" applyFont="1" applyFill="1" applyBorder="1" applyAlignment="1">
      <alignment horizontal="right" vertical="center"/>
    </xf>
    <xf numFmtId="0" fontId="29" fillId="0" borderId="0" xfId="0" applyFont="1"/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horizontal="center"/>
    </xf>
    <xf numFmtId="0" fontId="32" fillId="0" borderId="0" xfId="0" applyFont="1"/>
    <xf numFmtId="0" fontId="42" fillId="0" borderId="0" xfId="0" applyFont="1" applyAlignment="1">
      <alignment horizontal="left"/>
    </xf>
    <xf numFmtId="0" fontId="42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vertical="justify" wrapText="1"/>
    </xf>
    <xf numFmtId="0" fontId="13" fillId="0" borderId="0" xfId="0" applyFont="1" applyAlignment="1">
      <alignment horizontal="left" vertical="justify" wrapText="1"/>
    </xf>
    <xf numFmtId="0" fontId="6" fillId="0" borderId="3" xfId="0" applyFont="1" applyBorder="1" applyAlignment="1">
      <alignment horizontal="center" vertical="distributed"/>
    </xf>
    <xf numFmtId="0" fontId="25" fillId="0" borderId="11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9" fontId="21" fillId="0" borderId="0" xfId="0" applyNumberFormat="1" applyFont="1" applyAlignment="1">
      <alignment horizontal="left"/>
    </xf>
    <xf numFmtId="0" fontId="19" fillId="0" borderId="5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3" fontId="25" fillId="0" borderId="0" xfId="8" applyNumberFormat="1" applyFont="1"/>
    <xf numFmtId="0" fontId="8" fillId="0" borderId="0" xfId="15" applyFont="1" applyAlignment="1">
      <alignment horizontal="right"/>
    </xf>
    <xf numFmtId="1" fontId="8" fillId="0" borderId="0" xfId="0" applyNumberFormat="1" applyFont="1"/>
    <xf numFmtId="0" fontId="30" fillId="0" borderId="0" xfId="10" applyFont="1"/>
    <xf numFmtId="0" fontId="19" fillId="0" borderId="1" xfId="10" applyFont="1" applyBorder="1" applyAlignment="1">
      <alignment horizontal="center"/>
    </xf>
    <xf numFmtId="0" fontId="25" fillId="0" borderId="0" xfId="10" applyFont="1" applyAlignment="1">
      <alignment horizontal="left"/>
    </xf>
    <xf numFmtId="0" fontId="21" fillId="0" borderId="0" xfId="6" applyFont="1" applyAlignment="1">
      <alignment horizontal="center"/>
    </xf>
    <xf numFmtId="0" fontId="30" fillId="0" borderId="0" xfId="8" applyFont="1"/>
    <xf numFmtId="0" fontId="16" fillId="0" borderId="0" xfId="15" applyFont="1" applyAlignment="1">
      <alignment horizontal="center"/>
    </xf>
    <xf numFmtId="3" fontId="8" fillId="0" borderId="0" xfId="15" applyNumberFormat="1" applyFont="1"/>
    <xf numFmtId="0" fontId="16" fillId="0" borderId="0" xfId="15" applyFont="1" applyAlignment="1">
      <alignment horizontal="center" vertical="top"/>
    </xf>
    <xf numFmtId="169" fontId="22" fillId="0" borderId="9" xfId="0" applyNumberFormat="1" applyFont="1" applyBorder="1" applyAlignment="1">
      <alignment horizontal="left"/>
    </xf>
    <xf numFmtId="15" fontId="8" fillId="0" borderId="0" xfId="15" applyNumberFormat="1" applyFont="1" applyAlignment="1">
      <alignment horizontal="right"/>
    </xf>
    <xf numFmtId="0" fontId="8" fillId="0" borderId="1" xfId="15" applyFont="1" applyBorder="1" applyAlignment="1">
      <alignment horizontal="right" wrapText="1"/>
    </xf>
    <xf numFmtId="3" fontId="21" fillId="0" borderId="0" xfId="9" applyNumberFormat="1" applyFont="1"/>
    <xf numFmtId="3" fontId="8" fillId="0" borderId="0" xfId="9" applyNumberFormat="1" applyFont="1" applyAlignment="1">
      <alignment horizontal="right"/>
    </xf>
    <xf numFmtId="0" fontId="22" fillId="0" borderId="7" xfId="0" applyFont="1" applyBorder="1" applyAlignment="1">
      <alignment horizontal="center"/>
    </xf>
    <xf numFmtId="0" fontId="21" fillId="0" borderId="6" xfId="12" applyFont="1" applyBorder="1"/>
    <xf numFmtId="0" fontId="8" fillId="0" borderId="0" xfId="0" quotePrefix="1" applyFont="1"/>
    <xf numFmtId="0" fontId="8" fillId="0" borderId="0" xfId="9" applyNumberFormat="1" applyFont="1" applyAlignment="1">
      <alignment horizontal="right"/>
    </xf>
    <xf numFmtId="3" fontId="8" fillId="0" borderId="0" xfId="9" quotePrefix="1" applyNumberFormat="1" applyFont="1" applyAlignment="1">
      <alignment horizontal="right"/>
    </xf>
    <xf numFmtId="0" fontId="6" fillId="0" borderId="0" xfId="15" applyFont="1" applyAlignment="1">
      <alignment vertical="top"/>
    </xf>
    <xf numFmtId="178" fontId="8" fillId="0" borderId="0" xfId="15" applyNumberFormat="1" applyFont="1" applyAlignment="1">
      <alignment horizontal="center"/>
    </xf>
    <xf numFmtId="173" fontId="14" fillId="0" borderId="0" xfId="9" applyFont="1" applyAlignment="1">
      <alignment horizontal="left"/>
    </xf>
    <xf numFmtId="3" fontId="14" fillId="0" borderId="0" xfId="15" applyNumberFormat="1" applyFont="1"/>
    <xf numFmtId="0" fontId="21" fillId="0" borderId="6" xfId="0" applyFont="1" applyBorder="1" applyAlignment="1">
      <alignment horizontal="left" vertical="center"/>
    </xf>
    <xf numFmtId="43" fontId="21" fillId="0" borderId="2" xfId="1" applyFont="1" applyFill="1" applyBorder="1" applyAlignment="1">
      <alignment horizontal="right" vertical="center"/>
    </xf>
    <xf numFmtId="43" fontId="21" fillId="0" borderId="2" xfId="1" applyFont="1" applyFill="1" applyBorder="1" applyAlignment="1">
      <alignment horizontal="right"/>
    </xf>
    <xf numFmtId="43" fontId="21" fillId="0" borderId="10" xfId="1" applyFont="1" applyFill="1" applyBorder="1" applyAlignment="1">
      <alignment horizontal="right"/>
    </xf>
    <xf numFmtId="3" fontId="22" fillId="0" borderId="0" xfId="9" applyNumberFormat="1" applyFont="1"/>
    <xf numFmtId="0" fontId="14" fillId="0" borderId="0" xfId="9" applyNumberFormat="1" applyFont="1" applyAlignment="1">
      <alignment horizontal="right"/>
    </xf>
    <xf numFmtId="174" fontId="25" fillId="0" borderId="0" xfId="2" applyNumberFormat="1" applyFont="1" applyFill="1" applyAlignment="1"/>
    <xf numFmtId="170" fontId="25" fillId="0" borderId="0" xfId="1" applyNumberFormat="1" applyFont="1" applyFill="1" applyBorder="1" applyAlignment="1"/>
    <xf numFmtId="174" fontId="19" fillId="0" borderId="0" xfId="2" applyNumberFormat="1" applyFont="1" applyFill="1"/>
    <xf numFmtId="0" fontId="25" fillId="0" borderId="0" xfId="15" quotePrefix="1" applyFont="1"/>
    <xf numFmtId="0" fontId="19" fillId="0" borderId="0" xfId="10" quotePrefix="1" applyFont="1" applyAlignment="1">
      <alignment horizontal="left"/>
    </xf>
    <xf numFmtId="170" fontId="8" fillId="0" borderId="0" xfId="1" applyNumberFormat="1" applyFont="1"/>
    <xf numFmtId="0" fontId="16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172" fontId="14" fillId="0" borderId="0" xfId="1" quotePrefix="1" applyNumberFormat="1" applyFont="1" applyFill="1" applyBorder="1" applyAlignment="1">
      <alignment horizontal="center"/>
    </xf>
    <xf numFmtId="0" fontId="19" fillId="0" borderId="0" xfId="1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72" fontId="8" fillId="0" borderId="0" xfId="1" applyNumberFormat="1" applyFont="1"/>
    <xf numFmtId="172" fontId="8" fillId="0" borderId="0" xfId="1" quotePrefix="1" applyNumberFormat="1" applyFont="1"/>
    <xf numFmtId="170" fontId="8" fillId="0" borderId="0" xfId="0" applyNumberFormat="1" applyFont="1"/>
    <xf numFmtId="0" fontId="21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170" fontId="8" fillId="0" borderId="0" xfId="15" applyNumberFormat="1" applyFont="1"/>
    <xf numFmtId="176" fontId="25" fillId="0" borderId="0" xfId="8" applyNumberFormat="1" applyFont="1" applyAlignment="1">
      <alignment horizontal="right"/>
    </xf>
    <xf numFmtId="0" fontId="25" fillId="0" borderId="0" xfId="8" applyFont="1" applyAlignment="1">
      <alignment horizontal="left"/>
    </xf>
    <xf numFmtId="43" fontId="25" fillId="0" borderId="0" xfId="1" applyFont="1" applyFill="1"/>
    <xf numFmtId="174" fontId="25" fillId="0" borderId="0" xfId="2" applyNumberFormat="1" applyFont="1" applyFill="1"/>
    <xf numFmtId="173" fontId="25" fillId="0" borderId="0" xfId="9" applyFont="1"/>
    <xf numFmtId="0" fontId="20" fillId="0" borderId="0" xfId="0" applyFont="1"/>
    <xf numFmtId="169" fontId="8" fillId="0" borderId="0" xfId="0" applyNumberFormat="1" applyFont="1"/>
    <xf numFmtId="0" fontId="24" fillId="0" borderId="0" xfId="0" applyFont="1"/>
    <xf numFmtId="44" fontId="14" fillId="0" borderId="0" xfId="3" applyFont="1" applyFill="1" applyAlignment="1"/>
    <xf numFmtId="0" fontId="8" fillId="0" borderId="1" xfId="0" applyFont="1" applyBorder="1" applyAlignment="1">
      <alignment horizontal="right"/>
    </xf>
    <xf numFmtId="169" fontId="14" fillId="0" borderId="0" xfId="0" applyNumberFormat="1" applyFont="1"/>
    <xf numFmtId="3" fontId="8" fillId="0" borderId="0" xfId="0" applyNumberFormat="1" applyFont="1"/>
    <xf numFmtId="3" fontId="14" fillId="0" borderId="0" xfId="0" applyNumberFormat="1" applyFont="1"/>
    <xf numFmtId="0" fontId="16" fillId="0" borderId="0" xfId="0" applyFont="1"/>
    <xf numFmtId="0" fontId="8" fillId="0" borderId="0" xfId="7" quotePrefix="1" applyFont="1" applyAlignment="1">
      <alignment horizontal="left"/>
    </xf>
    <xf numFmtId="3" fontId="8" fillId="0" borderId="0" xfId="7" applyNumberFormat="1" applyFont="1" applyAlignment="1">
      <alignment horizontal="right"/>
    </xf>
    <xf numFmtId="0" fontId="16" fillId="0" borderId="0" xfId="7" quotePrefix="1" applyFont="1"/>
    <xf numFmtId="0" fontId="8" fillId="0" borderId="0" xfId="7" applyFont="1"/>
    <xf numFmtId="3" fontId="8" fillId="0" borderId="0" xfId="0" quotePrefix="1" applyNumberFormat="1" applyFont="1" applyAlignment="1">
      <alignment horizontal="right"/>
    </xf>
    <xf numFmtId="3" fontId="14" fillId="0" borderId="0" xfId="7" applyNumberFormat="1" applyFont="1" applyAlignment="1">
      <alignment horizontal="right"/>
    </xf>
    <xf numFmtId="0" fontId="16" fillId="0" borderId="0" xfId="7" applyFont="1"/>
    <xf numFmtId="169" fontId="8" fillId="0" borderId="0" xfId="7" applyNumberFormat="1" applyFont="1" applyAlignment="1">
      <alignment horizontal="right"/>
    </xf>
    <xf numFmtId="0" fontId="14" fillId="0" borderId="0" xfId="7" applyFont="1"/>
    <xf numFmtId="169" fontId="14" fillId="0" borderId="0" xfId="7" applyNumberFormat="1" applyFont="1" applyAlignment="1">
      <alignment horizontal="right"/>
    </xf>
    <xf numFmtId="169" fontId="8" fillId="0" borderId="0" xfId="7" applyNumberFormat="1" applyFont="1"/>
    <xf numFmtId="3" fontId="8" fillId="0" borderId="0" xfId="7" applyNumberFormat="1" applyFont="1"/>
    <xf numFmtId="0" fontId="12" fillId="0" borderId="0" xfId="8" applyFont="1"/>
    <xf numFmtId="0" fontId="18" fillId="0" borderId="0" xfId="8" applyFont="1"/>
    <xf numFmtId="3" fontId="31" fillId="0" borderId="0" xfId="0" applyNumberFormat="1" applyFont="1"/>
    <xf numFmtId="0" fontId="18" fillId="0" borderId="0" xfId="0" applyFont="1"/>
    <xf numFmtId="168" fontId="18" fillId="0" borderId="0" xfId="0" applyNumberFormat="1" applyFont="1"/>
    <xf numFmtId="9" fontId="18" fillId="0" borderId="0" xfId="0" quotePrefix="1" applyNumberFormat="1" applyFont="1" applyAlignment="1">
      <alignment horizontal="right"/>
    </xf>
    <xf numFmtId="3" fontId="18" fillId="0" borderId="0" xfId="0" applyNumberFormat="1" applyFont="1"/>
    <xf numFmtId="9" fontId="8" fillId="0" borderId="0" xfId="0" quotePrefix="1" applyNumberFormat="1" applyFont="1" applyAlignment="1">
      <alignment horizontal="right"/>
    </xf>
    <xf numFmtId="0" fontId="16" fillId="0" borderId="0" xfId="0" applyFont="1" applyAlignment="1">
      <alignment vertical="top"/>
    </xf>
    <xf numFmtId="3" fontId="8" fillId="0" borderId="0" xfId="0" applyNumberFormat="1" applyFont="1" applyAlignment="1">
      <alignment horizontal="right" vertical="center" wrapText="1"/>
    </xf>
    <xf numFmtId="0" fontId="19" fillId="0" borderId="11" xfId="12" applyFont="1" applyBorder="1" applyAlignment="1">
      <alignment vertical="top" wrapText="1"/>
    </xf>
    <xf numFmtId="169" fontId="19" fillId="0" borderId="5" xfId="12" applyNumberFormat="1" applyFont="1" applyBorder="1" applyAlignment="1">
      <alignment horizontal="right" vertical="top"/>
    </xf>
    <xf numFmtId="0" fontId="19" fillId="0" borderId="11" xfId="12" applyFont="1" applyBorder="1" applyAlignment="1">
      <alignment vertical="top"/>
    </xf>
    <xf numFmtId="0" fontId="19" fillId="0" borderId="5" xfId="12" applyFont="1" applyBorder="1" applyAlignment="1">
      <alignment vertical="top" wrapText="1"/>
    </xf>
    <xf numFmtId="0" fontId="19" fillId="0" borderId="5" xfId="12" applyFont="1" applyBorder="1" applyAlignment="1">
      <alignment vertical="top"/>
    </xf>
    <xf numFmtId="0" fontId="19" fillId="0" borderId="3" xfId="12" applyFont="1" applyBorder="1" applyAlignment="1">
      <alignment vertical="top" wrapText="1"/>
    </xf>
    <xf numFmtId="169" fontId="19" fillId="0" borderId="3" xfId="12" applyNumberFormat="1" applyFont="1" applyBorder="1" applyAlignment="1">
      <alignment horizontal="right" vertical="top"/>
    </xf>
    <xf numFmtId="0" fontId="19" fillId="0" borderId="3" xfId="12" applyFont="1" applyBorder="1" applyAlignment="1">
      <alignment vertical="top"/>
    </xf>
    <xf numFmtId="4" fontId="14" fillId="0" borderId="0" xfId="0" applyNumberFormat="1" applyFont="1" applyAlignment="1">
      <alignment horizontal="right"/>
    </xf>
    <xf numFmtId="172" fontId="8" fillId="0" borderId="0" xfId="1" applyNumberFormat="1" applyFont="1" applyFill="1" applyBorder="1" applyAlignment="1">
      <alignment horizontal="center"/>
    </xf>
    <xf numFmtId="169" fontId="8" fillId="0" borderId="0" xfId="1" quotePrefix="1" applyNumberFormat="1" applyFont="1" applyFill="1" applyAlignment="1">
      <alignment horizontal="right"/>
    </xf>
    <xf numFmtId="169" fontId="8" fillId="0" borderId="0" xfId="1" applyNumberFormat="1" applyFont="1" applyFill="1"/>
    <xf numFmtId="169" fontId="8" fillId="0" borderId="0" xfId="1" applyNumberFormat="1" applyFont="1" applyFill="1" applyAlignment="1">
      <alignment horizontal="right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8" fillId="0" borderId="0" xfId="0" quotePrefix="1" applyFont="1" applyAlignment="1">
      <alignment vertical="top"/>
    </xf>
    <xf numFmtId="0" fontId="14" fillId="0" borderId="0" xfId="0" applyFont="1" applyAlignment="1">
      <alignment vertical="top"/>
    </xf>
    <xf numFmtId="180" fontId="8" fillId="0" borderId="0" xfId="1" applyNumberFormat="1" applyFont="1" applyFill="1" applyAlignment="1">
      <alignment horizontal="center"/>
    </xf>
    <xf numFmtId="3" fontId="35" fillId="0" borderId="0" xfId="0" applyNumberFormat="1" applyFont="1" applyAlignment="1">
      <alignment vertical="center"/>
    </xf>
    <xf numFmtId="3" fontId="35" fillId="0" borderId="0" xfId="21" applyNumberFormat="1" applyFont="1" applyAlignment="1">
      <alignment horizontal="right" vertical="center"/>
    </xf>
    <xf numFmtId="4" fontId="35" fillId="0" borderId="0" xfId="21" applyNumberFormat="1" applyFont="1" applyAlignment="1">
      <alignment horizontal="right" vertical="center"/>
    </xf>
    <xf numFmtId="0" fontId="21" fillId="0" borderId="0" xfId="6" applyFont="1" applyAlignment="1">
      <alignment horizontal="center"/>
    </xf>
    <xf numFmtId="0" fontId="30" fillId="0" borderId="0" xfId="10" applyFont="1" applyAlignment="1">
      <alignment horizontal="left"/>
    </xf>
    <xf numFmtId="1" fontId="25" fillId="0" borderId="0" xfId="8" quotePrefix="1" applyNumberFormat="1" applyFont="1" applyAlignment="1">
      <alignment horizontal="center" wrapText="1"/>
    </xf>
    <xf numFmtId="3" fontId="25" fillId="0" borderId="1" xfId="8" applyNumberFormat="1" applyFont="1" applyBorder="1" applyAlignment="1">
      <alignment horizontal="center" wrapText="1"/>
    </xf>
    <xf numFmtId="0" fontId="19" fillId="0" borderId="1" xfId="8" applyFont="1" applyBorder="1" applyAlignment="1">
      <alignment horizontal="center"/>
    </xf>
    <xf numFmtId="3" fontId="25" fillId="0" borderId="0" xfId="8" applyNumberFormat="1" applyFont="1" applyAlignment="1">
      <alignment horizontal="center" wrapText="1"/>
    </xf>
    <xf numFmtId="0" fontId="19" fillId="0" borderId="0" xfId="10" applyFont="1" applyAlignment="1">
      <alignment horizontal="center"/>
    </xf>
    <xf numFmtId="0" fontId="25" fillId="0" borderId="1" xfId="10" applyFont="1" applyBorder="1" applyAlignment="1">
      <alignment horizontal="center"/>
    </xf>
    <xf numFmtId="49" fontId="14" fillId="0" borderId="1" xfId="0" quotePrefix="1" applyNumberFormat="1" applyFont="1" applyBorder="1" applyAlignment="1">
      <alignment horizontal="center"/>
    </xf>
    <xf numFmtId="44" fontId="14" fillId="0" borderId="0" xfId="3" applyFont="1" applyFill="1" applyAlignment="1">
      <alignment horizontal="center"/>
    </xf>
    <xf numFmtId="49" fontId="8" fillId="0" borderId="1" xfId="0" quotePrefix="1" applyNumberFormat="1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 vertical="distributed"/>
    </xf>
    <xf numFmtId="0" fontId="6" fillId="0" borderId="4" xfId="0" applyFont="1" applyBorder="1" applyAlignment="1">
      <alignment horizontal="center" vertical="distributed"/>
    </xf>
    <xf numFmtId="0" fontId="42" fillId="0" borderId="0" xfId="0" applyFont="1" applyAlignment="1">
      <alignment horizontal="left" wrapText="1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left" vertical="justify" wrapText="1"/>
    </xf>
    <xf numFmtId="0" fontId="8" fillId="0" borderId="0" xfId="0" applyFont="1" applyAlignment="1">
      <alignment horizontal="center"/>
    </xf>
    <xf numFmtId="178" fontId="8" fillId="0" borderId="1" xfId="0" quotePrefix="1" applyNumberFormat="1" applyFont="1" applyBorder="1" applyAlignment="1">
      <alignment horizontal="center"/>
    </xf>
    <xf numFmtId="178" fontId="14" fillId="0" borderId="1" xfId="0" quotePrefix="1" applyNumberFormat="1" applyFont="1" applyBorder="1" applyAlignment="1">
      <alignment horizontal="center"/>
    </xf>
    <xf numFmtId="178" fontId="8" fillId="0" borderId="0" xfId="15" applyNumberFormat="1" applyFont="1" applyAlignment="1">
      <alignment horizontal="center"/>
    </xf>
    <xf numFmtId="178" fontId="14" fillId="0" borderId="0" xfId="15" applyNumberFormat="1" applyFont="1" applyAlignment="1">
      <alignment horizontal="center"/>
    </xf>
    <xf numFmtId="0" fontId="6" fillId="0" borderId="0" xfId="0" applyFont="1" applyAlignment="1">
      <alignment horizontal="left" vertical="top" wrapText="1"/>
    </xf>
    <xf numFmtId="173" fontId="14" fillId="0" borderId="0" xfId="9" applyFont="1" applyAlignment="1">
      <alignment horizontal="left"/>
    </xf>
    <xf numFmtId="0" fontId="6" fillId="0" borderId="0" xfId="15" applyFont="1" applyAlignment="1">
      <alignment horizontal="left" vertical="top" wrapText="1"/>
    </xf>
    <xf numFmtId="173" fontId="6" fillId="0" borderId="0" xfId="9" applyFont="1" applyAlignment="1">
      <alignment horizontal="left" vertical="top" wrapText="1"/>
    </xf>
    <xf numFmtId="0" fontId="35" fillId="0" borderId="0" xfId="0" applyFont="1"/>
    <xf numFmtId="0" fontId="36" fillId="0" borderId="0" xfId="0" applyFont="1" applyAlignment="1">
      <alignment horizontal="center" vertical="center" wrapText="1"/>
    </xf>
    <xf numFmtId="0" fontId="36" fillId="0" borderId="12" xfId="0" applyFont="1" applyBorder="1" applyAlignment="1">
      <alignment horizontal="justify" vertical="center"/>
    </xf>
  </cellXfs>
  <cellStyles count="22">
    <cellStyle name="Comma" xfId="1" builtinId="3"/>
    <cellStyle name="Comma_Page16 (new)" xfId="2" xr:uid="{00000000-0005-0000-0000-000001000000}"/>
    <cellStyle name="Currency" xfId="3" builtinId="4"/>
    <cellStyle name="Euro" xfId="4" xr:uid="{00000000-0005-0000-0000-000003000000}"/>
    <cellStyle name="Normal" xfId="0" builtinId="0"/>
    <cellStyle name="Normal 2" xfId="5" xr:uid="{00000000-0005-0000-0000-000005000000}"/>
    <cellStyle name="Normal 237" xfId="21" xr:uid="{3FFE4B9D-2371-4034-ACD1-FE7F44054EAF}"/>
    <cellStyle name="Normal 3" xfId="20" xr:uid="{D6ABFD70-2FAE-420D-B835-3CA6E0E431E1}"/>
    <cellStyle name="Normal_all in one" xfId="6" xr:uid="{00000000-0005-0000-0000-000006000000}"/>
    <cellStyle name="Normal_Market statistic 2008" xfId="7" xr:uid="{00000000-0005-0000-0000-000007000000}"/>
    <cellStyle name="Normal_Page1-1" xfId="8" xr:uid="{00000000-0005-0000-0000-000008000000}"/>
    <cellStyle name="Normal_Page15" xfId="9" xr:uid="{00000000-0005-0000-0000-000009000000}"/>
    <cellStyle name="Normal_Page16 (new)" xfId="10" xr:uid="{00000000-0005-0000-0000-00000A000000}"/>
    <cellStyle name="Normal_Page4 (as at Nov)" xfId="11" xr:uid="{00000000-0005-0000-0000-00000B000000}"/>
    <cellStyle name="Normal_Sheet1" xfId="12" xr:uid="{00000000-0005-0000-0000-00000C000000}"/>
    <cellStyle name="一般_CE-0004" xfId="13" xr:uid="{00000000-0005-0000-0000-00000D000000}"/>
    <cellStyle name="一般_CE-0016" xfId="14" xr:uid="{00000000-0005-0000-0000-00000E000000}"/>
    <cellStyle name="一般_Ce-derivatives" xfId="15" xr:uid="{00000000-0005-0000-0000-00000F000000}"/>
    <cellStyle name="千分位[0]_CE-0004" xfId="16" xr:uid="{00000000-0005-0000-0000-000010000000}"/>
    <cellStyle name="千分位_CE-0004" xfId="17" xr:uid="{00000000-0005-0000-0000-000011000000}"/>
    <cellStyle name="貨幣 [0]_CE-0004" xfId="18" xr:uid="{00000000-0005-0000-0000-000012000000}"/>
    <cellStyle name="貨幣_CE-0004" xfId="19" xr:uid="{00000000-0005-0000-0000-00001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6A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5EFF5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676579</xdr:colOff>
      <xdr:row>1</xdr:row>
      <xdr:rowOff>35280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18639" cy="12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676579</xdr:colOff>
      <xdr:row>1</xdr:row>
      <xdr:rowOff>35280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7704" cy="1216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3"/>
  <sheetViews>
    <sheetView zoomScaleNormal="100" workbookViewId="0">
      <selection activeCell="C7" sqref="C7"/>
    </sheetView>
  </sheetViews>
  <sheetFormatPr defaultColWidth="9" defaultRowHeight="15"/>
  <cols>
    <col min="1" max="1" width="10.25" style="112" customWidth="1"/>
    <col min="2" max="2" width="7.875" style="112" customWidth="1"/>
    <col min="3" max="3" width="13.125" style="112" customWidth="1"/>
    <col min="4" max="4" width="13.625" style="112" customWidth="1"/>
    <col min="5" max="5" width="3.5" style="112" customWidth="1"/>
    <col min="6" max="6" width="11.75" style="112" customWidth="1"/>
    <col min="7" max="7" width="3" style="112" customWidth="1"/>
    <col min="8" max="8" width="26.875" style="112" customWidth="1"/>
    <col min="9" max="9" width="19.125" style="112" customWidth="1"/>
    <col min="10" max="10" width="14.5" style="112" customWidth="1"/>
    <col min="11" max="11" width="11.5" style="112" customWidth="1"/>
    <col min="12" max="12" width="3.125" style="112" customWidth="1"/>
    <col min="13" max="13" width="10.125" style="112" customWidth="1"/>
    <col min="14" max="16384" width="9" style="112"/>
  </cols>
  <sheetData>
    <row r="1" spans="1:13" ht="93.6" customHeight="1">
      <c r="A1" s="112" t="s">
        <v>91</v>
      </c>
    </row>
    <row r="2" spans="1:13" ht="36.75" customHeight="1">
      <c r="B2" s="113"/>
      <c r="C2" s="114"/>
      <c r="D2" s="115" t="s">
        <v>241</v>
      </c>
      <c r="E2" s="116"/>
      <c r="F2" s="116"/>
      <c r="G2" s="116"/>
      <c r="H2" s="116"/>
    </row>
    <row r="3" spans="1:13" ht="14.25" customHeight="1">
      <c r="B3" s="117"/>
      <c r="C3" s="114"/>
      <c r="D3" s="115"/>
      <c r="E3" s="116"/>
      <c r="F3" s="116"/>
      <c r="G3" s="116"/>
      <c r="H3" s="116"/>
    </row>
    <row r="4" spans="1:13" ht="20.25" customHeight="1">
      <c r="B4" s="117"/>
      <c r="C4" s="114"/>
      <c r="D4" s="115"/>
      <c r="E4" s="116"/>
      <c r="F4" s="116"/>
      <c r="G4" s="116"/>
      <c r="H4" s="116"/>
      <c r="I4" s="118" t="s">
        <v>25</v>
      </c>
    </row>
    <row r="5" spans="1:13" ht="14.25" customHeight="1">
      <c r="B5" s="117"/>
      <c r="I5" s="119"/>
    </row>
    <row r="6" spans="1:13" ht="20.25" customHeight="1">
      <c r="B6" s="120" t="s">
        <v>0</v>
      </c>
      <c r="C6" s="121" t="s">
        <v>292</v>
      </c>
      <c r="I6" s="119" t="s">
        <v>50</v>
      </c>
    </row>
    <row r="7" spans="1:13" ht="21.75" customHeight="1">
      <c r="B7" s="117"/>
      <c r="C7" s="121"/>
    </row>
    <row r="8" spans="1:13" ht="23.25">
      <c r="B8" s="120" t="s">
        <v>1</v>
      </c>
      <c r="C8" s="121" t="s">
        <v>2</v>
      </c>
      <c r="D8" s="121"/>
      <c r="E8" s="122"/>
      <c r="F8" s="122"/>
      <c r="G8" s="122"/>
      <c r="H8" s="123"/>
      <c r="I8" s="119" t="s">
        <v>157</v>
      </c>
      <c r="J8" s="122"/>
      <c r="K8" s="124"/>
    </row>
    <row r="9" spans="1:13" ht="21.75" customHeight="1">
      <c r="B9" s="120"/>
      <c r="C9" s="121"/>
      <c r="D9" s="121"/>
      <c r="E9" s="122"/>
      <c r="F9" s="122"/>
      <c r="G9" s="122"/>
      <c r="H9" s="123"/>
      <c r="I9" s="122"/>
      <c r="J9" s="122"/>
      <c r="K9" s="124"/>
    </row>
    <row r="10" spans="1:13" ht="23.25">
      <c r="B10" s="120" t="s">
        <v>3</v>
      </c>
      <c r="C10" s="121" t="s">
        <v>4</v>
      </c>
      <c r="D10" s="125"/>
      <c r="E10" s="122"/>
      <c r="F10" s="126"/>
      <c r="G10" s="122"/>
      <c r="H10" s="123"/>
      <c r="I10" s="119" t="s">
        <v>158</v>
      </c>
      <c r="J10" s="113"/>
      <c r="K10" s="127"/>
      <c r="L10" s="128"/>
      <c r="M10" s="129"/>
    </row>
    <row r="11" spans="1:13" ht="21" customHeight="1">
      <c r="B11" s="120"/>
      <c r="C11" s="121"/>
      <c r="D11" s="121"/>
      <c r="E11" s="122"/>
      <c r="F11" s="126"/>
      <c r="G11" s="122"/>
      <c r="H11" s="122"/>
      <c r="I11" s="122"/>
      <c r="J11" s="130"/>
      <c r="K11" s="127"/>
      <c r="L11" s="128"/>
      <c r="M11" s="128"/>
    </row>
    <row r="12" spans="1:13" ht="23.25">
      <c r="B12" s="120" t="s">
        <v>5</v>
      </c>
      <c r="C12" s="121" t="s">
        <v>6</v>
      </c>
      <c r="D12" s="131"/>
      <c r="E12" s="122"/>
      <c r="F12" s="132"/>
      <c r="G12" s="122"/>
      <c r="H12" s="122"/>
      <c r="I12" s="119" t="s">
        <v>159</v>
      </c>
      <c r="J12" s="133"/>
      <c r="K12" s="134"/>
      <c r="L12" s="128"/>
      <c r="M12" s="128"/>
    </row>
    <row r="13" spans="1:13" ht="23.25">
      <c r="B13" s="120"/>
      <c r="C13" s="121"/>
      <c r="D13" s="131"/>
      <c r="E13" s="122"/>
      <c r="F13" s="132"/>
      <c r="G13" s="122"/>
      <c r="H13" s="122"/>
      <c r="I13" s="119"/>
      <c r="J13" s="133"/>
      <c r="K13" s="134"/>
      <c r="L13" s="128"/>
      <c r="M13" s="128"/>
    </row>
    <row r="14" spans="1:13" ht="23.25">
      <c r="B14" s="120" t="s">
        <v>89</v>
      </c>
      <c r="C14" s="121" t="s">
        <v>90</v>
      </c>
      <c r="D14" s="131"/>
      <c r="E14" s="122"/>
      <c r="F14" s="132"/>
      <c r="G14" s="122"/>
      <c r="H14" s="122"/>
      <c r="I14" s="119" t="s">
        <v>160</v>
      </c>
      <c r="J14" s="135"/>
      <c r="K14" s="136"/>
      <c r="L14" s="128"/>
      <c r="M14" s="137"/>
    </row>
    <row r="15" spans="1:13" ht="16.5">
      <c r="B15" s="128"/>
      <c r="C15" s="128"/>
      <c r="D15" s="138"/>
      <c r="E15" s="128"/>
      <c r="F15" s="127"/>
      <c r="G15" s="128"/>
      <c r="H15" s="129"/>
      <c r="I15" s="128"/>
      <c r="J15" s="135"/>
      <c r="K15" s="127"/>
      <c r="L15" s="128"/>
      <c r="M15" s="129"/>
    </row>
    <row r="16" spans="1:13" ht="23.25">
      <c r="B16" s="120"/>
      <c r="C16" s="121"/>
      <c r="D16" s="138"/>
      <c r="E16" s="128"/>
      <c r="F16" s="128"/>
      <c r="G16" s="128"/>
      <c r="H16" s="128"/>
      <c r="I16" s="119"/>
      <c r="J16" s="135"/>
      <c r="K16" s="128"/>
      <c r="L16" s="128"/>
      <c r="M16" s="128"/>
    </row>
    <row r="17" spans="2:13" ht="16.5">
      <c r="B17" s="128"/>
      <c r="C17" s="128"/>
      <c r="D17" s="135"/>
      <c r="E17" s="128"/>
      <c r="F17" s="136"/>
      <c r="G17" s="128"/>
      <c r="H17" s="137"/>
      <c r="I17" s="128"/>
      <c r="J17" s="135"/>
      <c r="K17" s="136"/>
      <c r="L17" s="128"/>
      <c r="M17" s="137"/>
    </row>
    <row r="18" spans="2:13" ht="16.5">
      <c r="B18" s="128"/>
      <c r="C18" s="128"/>
      <c r="D18" s="138"/>
      <c r="E18" s="128"/>
      <c r="F18" s="127"/>
      <c r="G18" s="128"/>
      <c r="H18" s="129"/>
      <c r="I18" s="128"/>
      <c r="J18" s="135"/>
      <c r="K18" s="127"/>
      <c r="L18" s="128"/>
      <c r="M18" s="129"/>
    </row>
    <row r="19" spans="2:13" ht="16.5">
      <c r="B19" s="128"/>
      <c r="C19" s="185"/>
      <c r="D19" s="138"/>
      <c r="E19" s="128"/>
      <c r="F19" s="128"/>
      <c r="G19" s="128"/>
      <c r="H19" s="128"/>
      <c r="I19" s="128"/>
      <c r="J19" s="135"/>
      <c r="K19" s="185"/>
      <c r="L19" s="185"/>
      <c r="M19" s="128"/>
    </row>
    <row r="20" spans="2:13" ht="16.5">
      <c r="B20" s="128"/>
      <c r="C20" s="185"/>
      <c r="D20" s="139"/>
      <c r="E20" s="128"/>
      <c r="F20" s="140"/>
      <c r="G20" s="140"/>
      <c r="H20" s="137"/>
      <c r="I20" s="128"/>
      <c r="J20" s="135"/>
      <c r="K20" s="141"/>
      <c r="L20" s="185"/>
      <c r="M20" s="137"/>
    </row>
    <row r="21" spans="2:13" ht="16.5">
      <c r="B21" s="128"/>
      <c r="C21" s="128"/>
      <c r="D21" s="138"/>
      <c r="E21" s="128"/>
      <c r="F21" s="127"/>
      <c r="G21" s="128"/>
      <c r="H21" s="129"/>
      <c r="I21" s="128"/>
      <c r="J21" s="135"/>
      <c r="K21" s="127"/>
      <c r="L21" s="128"/>
      <c r="M21" s="129"/>
    </row>
    <row r="22" spans="2:13" ht="16.5">
      <c r="B22" s="128"/>
      <c r="C22" s="185"/>
      <c r="D22" s="142"/>
      <c r="E22" s="128"/>
      <c r="F22" s="289"/>
      <c r="G22" s="289"/>
      <c r="H22" s="128"/>
      <c r="I22" s="128"/>
      <c r="J22" s="135"/>
      <c r="K22" s="128"/>
      <c r="L22" s="128"/>
      <c r="M22" s="128"/>
    </row>
    <row r="23" spans="2:13" ht="16.5">
      <c r="B23" s="128"/>
      <c r="C23" s="128"/>
      <c r="D23" s="135"/>
      <c r="E23" s="128"/>
      <c r="F23" s="141"/>
      <c r="G23" s="141"/>
      <c r="H23" s="137"/>
      <c r="I23" s="128"/>
      <c r="J23" s="135"/>
      <c r="K23" s="128"/>
      <c r="L23" s="128"/>
      <c r="M23" s="137"/>
    </row>
  </sheetData>
  <mergeCells count="1">
    <mergeCell ref="F22:G22"/>
  </mergeCells>
  <phoneticPr fontId="3" type="noConversion"/>
  <printOptions horizontalCentered="1"/>
  <pageMargins left="3.937007874015748E-2" right="0.19685039370078741" top="0.11811023622047245" bottom="0.31496062992125984" header="0.51181102362204722" footer="0.51181102362204722"/>
  <pageSetup paperSize="9" scale="12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A1:E35"/>
  <sheetViews>
    <sheetView zoomScaleNormal="100" workbookViewId="0">
      <selection activeCell="B28" sqref="B28"/>
    </sheetView>
  </sheetViews>
  <sheetFormatPr defaultColWidth="9" defaultRowHeight="15"/>
  <cols>
    <col min="1" max="1" width="26.125" style="1" customWidth="1"/>
    <col min="2" max="2" width="37.875" style="1" customWidth="1"/>
    <col min="3" max="3" width="56.875" style="1" customWidth="1"/>
    <col min="4" max="4" width="8.875" style="1" customWidth="1"/>
    <col min="5" max="5" width="11.125" style="1" customWidth="1"/>
    <col min="6" max="16384" width="9" style="1"/>
  </cols>
  <sheetData>
    <row r="1" spans="1:5" ht="23.25">
      <c r="A1" s="163" t="s">
        <v>14</v>
      </c>
    </row>
    <row r="2" spans="1:5" ht="23.25">
      <c r="A2" s="163"/>
    </row>
    <row r="3" spans="1:5" ht="2.25" customHeight="1">
      <c r="A3" s="23"/>
    </row>
    <row r="4" spans="1:5" s="165" customFormat="1" ht="19.5">
      <c r="A4" s="164" t="s">
        <v>35</v>
      </c>
    </row>
    <row r="5" spans="1:5" s="165" customFormat="1" ht="18">
      <c r="A5" s="20"/>
    </row>
    <row r="6" spans="1:5" s="165" customFormat="1" ht="18"/>
    <row r="7" spans="1:5" s="50" customFormat="1" ht="19.5" customHeight="1">
      <c r="A7" s="20" t="s">
        <v>23</v>
      </c>
      <c r="B7" s="165"/>
      <c r="C7" s="165"/>
    </row>
    <row r="8" spans="1:5" s="50" customFormat="1" ht="18">
      <c r="A8" s="20"/>
      <c r="B8" s="165"/>
      <c r="C8" s="165"/>
    </row>
    <row r="9" spans="1:5" s="50" customFormat="1" ht="13.5" customHeight="1">
      <c r="A9" s="20"/>
      <c r="B9" s="165"/>
      <c r="C9" s="165"/>
    </row>
    <row r="10" spans="1:5" s="50" customFormat="1" ht="54" customHeight="1">
      <c r="A10" s="310" t="s">
        <v>26</v>
      </c>
      <c r="B10" s="311"/>
      <c r="C10" s="311"/>
    </row>
    <row r="11" spans="1:5" s="50" customFormat="1" ht="7.5" customHeight="1">
      <c r="A11" s="166"/>
      <c r="B11" s="165"/>
      <c r="C11" s="165"/>
      <c r="D11" s="167"/>
    </row>
    <row r="12" spans="1:5" s="50" customFormat="1" ht="8.25" customHeight="1">
      <c r="A12" s="166"/>
      <c r="B12" s="165"/>
      <c r="C12" s="165"/>
      <c r="D12" s="167"/>
    </row>
    <row r="13" spans="1:5" s="50" customFormat="1" ht="8.25" customHeight="1">
      <c r="A13" s="166"/>
      <c r="B13" s="165"/>
      <c r="C13" s="165"/>
      <c r="D13" s="167"/>
    </row>
    <row r="14" spans="1:5" s="50" customFormat="1" ht="19.5" customHeight="1">
      <c r="A14" s="20" t="s">
        <v>24</v>
      </c>
      <c r="B14" s="168"/>
      <c r="C14" s="168"/>
      <c r="D14" s="61"/>
      <c r="E14" s="61"/>
    </row>
    <row r="15" spans="1:5" s="50" customFormat="1" ht="15.75" customHeight="1">
      <c r="A15" s="20"/>
      <c r="B15" s="168"/>
      <c r="C15" s="168"/>
      <c r="D15" s="61"/>
      <c r="E15" s="61"/>
    </row>
    <row r="16" spans="1:5" s="50" customFormat="1" ht="12" customHeight="1">
      <c r="A16" s="166"/>
      <c r="B16" s="169"/>
      <c r="C16" s="165"/>
      <c r="D16" s="170"/>
      <c r="E16" s="170"/>
    </row>
    <row r="17" spans="1:5" s="171" customFormat="1" ht="43.5" customHeight="1">
      <c r="A17" s="312" t="s">
        <v>56</v>
      </c>
      <c r="B17" s="312"/>
      <c r="C17" s="312"/>
    </row>
    <row r="18" spans="1:5" s="50" customFormat="1" ht="18">
      <c r="A18" s="166"/>
      <c r="B18" s="165"/>
      <c r="C18" s="165"/>
    </row>
    <row r="19" spans="1:5" s="50" customFormat="1" ht="18">
      <c r="A19" s="166"/>
      <c r="B19" s="165"/>
      <c r="C19" s="165"/>
    </row>
    <row r="20" spans="1:5" s="50" customFormat="1" ht="15" customHeight="1">
      <c r="A20" s="20" t="s">
        <v>62</v>
      </c>
      <c r="B20" s="172"/>
      <c r="C20" s="172"/>
    </row>
    <row r="21" spans="1:5" s="50" customFormat="1" ht="15" customHeight="1">
      <c r="A21" s="20"/>
      <c r="B21" s="172"/>
      <c r="C21" s="172"/>
    </row>
    <row r="22" spans="1:5" s="50" customFormat="1" ht="11.25" customHeight="1">
      <c r="A22" s="172"/>
      <c r="B22" s="172"/>
      <c r="C22" s="172"/>
    </row>
    <row r="23" spans="1:5" s="171" customFormat="1" ht="43.5" customHeight="1">
      <c r="A23" s="312" t="s">
        <v>104</v>
      </c>
      <c r="B23" s="312"/>
      <c r="C23" s="312"/>
    </row>
    <row r="24" spans="1:5" s="7" customFormat="1" ht="10.5" customHeight="1">
      <c r="A24" s="111"/>
      <c r="B24" s="1"/>
      <c r="C24" s="1"/>
      <c r="D24" s="9"/>
      <c r="E24" s="9"/>
    </row>
    <row r="25" spans="1:5" s="7" customFormat="1">
      <c r="A25" s="111"/>
      <c r="B25" s="1"/>
      <c r="D25" s="9"/>
      <c r="E25" s="9"/>
    </row>
    <row r="26" spans="1:5" s="7" customFormat="1">
      <c r="A26" s="111"/>
      <c r="B26" s="1"/>
      <c r="C26" s="1"/>
      <c r="D26" s="96"/>
      <c r="E26" s="96"/>
    </row>
    <row r="27" spans="1:5" s="7" customFormat="1">
      <c r="A27" s="111"/>
      <c r="B27" s="1"/>
      <c r="C27" s="1"/>
      <c r="E27" s="9"/>
    </row>
    <row r="28" spans="1:5" s="7" customFormat="1">
      <c r="A28" s="111"/>
      <c r="B28" s="1"/>
      <c r="C28" s="1"/>
      <c r="D28" s="96"/>
      <c r="E28" s="96"/>
    </row>
    <row r="29" spans="1:5" s="7" customFormat="1">
      <c r="A29" s="1"/>
      <c r="B29" s="9"/>
      <c r="C29" s="9"/>
      <c r="D29" s="9"/>
      <c r="E29" s="9"/>
    </row>
    <row r="30" spans="1:5" s="7" customFormat="1">
      <c r="A30" s="1"/>
      <c r="B30" s="9"/>
      <c r="C30" s="9"/>
      <c r="D30" s="66"/>
      <c r="E30" s="9"/>
    </row>
    <row r="31" spans="1:5" s="7" customFormat="1">
      <c r="A31" s="1"/>
      <c r="B31" s="9"/>
      <c r="C31" s="9"/>
      <c r="D31" s="96"/>
      <c r="E31" s="96"/>
    </row>
    <row r="32" spans="1:5" s="7" customFormat="1" ht="12.75"/>
    <row r="33" s="7" customFormat="1" ht="12.75"/>
    <row r="34" s="7" customFormat="1" ht="12.75"/>
    <row r="35" s="7" customFormat="1" ht="12.75"/>
  </sheetData>
  <mergeCells count="3">
    <mergeCell ref="A10:C10"/>
    <mergeCell ref="A17:C17"/>
    <mergeCell ref="A23:C23"/>
  </mergeCells>
  <phoneticPr fontId="3" type="noConversion"/>
  <pageMargins left="0.39370078740157483" right="0.39370078740157483" top="0.39370078740157483" bottom="0.39370078740157483" header="0.39370078740157483" footer="0.31496062992125984"/>
  <pageSetup paperSize="9" firstPageNumber="15" orientation="landscape" useFirstPageNumber="1" r:id="rId1"/>
  <headerFooter scaleWithDoc="0">
    <oddFooter>&amp;R&amp;"Arial,Regular"&amp;10&amp;A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pageSetUpPr fitToPage="1"/>
  </sheetPr>
  <dimension ref="A1:N38"/>
  <sheetViews>
    <sheetView zoomScale="90" zoomScaleNormal="90" workbookViewId="0">
      <selection activeCell="G33" sqref="G33"/>
    </sheetView>
  </sheetViews>
  <sheetFormatPr defaultColWidth="9" defaultRowHeight="15"/>
  <cols>
    <col min="1" max="1" width="44.875" style="1" customWidth="1"/>
    <col min="2" max="2" width="9.5" style="1" customWidth="1"/>
    <col min="3" max="3" width="12.75" style="1" customWidth="1"/>
    <col min="4" max="4" width="1.875" style="1" customWidth="1"/>
    <col min="5" max="5" width="9.125" style="1" customWidth="1"/>
    <col min="6" max="6" width="1.375" style="1" customWidth="1"/>
    <col min="7" max="7" width="12.75" style="1" customWidth="1"/>
    <col min="8" max="8" width="1.875" style="1" customWidth="1"/>
    <col min="9" max="9" width="9.125" style="1" customWidth="1"/>
    <col min="10" max="10" width="1.5" style="1" customWidth="1"/>
    <col min="11" max="11" width="8.75" style="1" bestFit="1" customWidth="1"/>
    <col min="12" max="12" width="2.25" style="1" customWidth="1"/>
    <col min="13" max="13" width="9.5" style="1" bestFit="1" customWidth="1"/>
    <col min="14" max="14" width="8" style="1" customWidth="1"/>
    <col min="15" max="15" width="7.375" style="1" customWidth="1"/>
    <col min="16" max="16384" width="9" style="1"/>
  </cols>
  <sheetData>
    <row r="1" spans="1:13" ht="20.25">
      <c r="A1" s="23" t="s">
        <v>47</v>
      </c>
    </row>
    <row r="3" spans="1:13" ht="19.5" customHeight="1">
      <c r="A3" s="20" t="s">
        <v>15</v>
      </c>
    </row>
    <row r="4" spans="1:13" ht="19.5" customHeight="1">
      <c r="A4" s="20"/>
    </row>
    <row r="5" spans="1:13" ht="19.5" customHeight="1">
      <c r="A5" s="20"/>
      <c r="C5" s="313" t="s">
        <v>42</v>
      </c>
      <c r="D5" s="313"/>
      <c r="E5" s="313"/>
      <c r="F5" s="313"/>
      <c r="G5" s="313"/>
      <c r="H5" s="313"/>
      <c r="I5" s="313"/>
    </row>
    <row r="6" spans="1:13" ht="18">
      <c r="A6" s="20"/>
      <c r="C6" s="315" t="s">
        <v>247</v>
      </c>
      <c r="D6" s="315"/>
      <c r="E6" s="315"/>
      <c r="F6" s="76"/>
      <c r="G6" s="314" t="s">
        <v>238</v>
      </c>
      <c r="H6" s="314"/>
      <c r="I6" s="314"/>
      <c r="J6" s="21"/>
      <c r="K6" s="21" t="s">
        <v>8</v>
      </c>
      <c r="L6" s="21"/>
    </row>
    <row r="7" spans="1:13" ht="15.75">
      <c r="A7" s="77" t="s">
        <v>58</v>
      </c>
      <c r="C7" s="86">
        <v>1439</v>
      </c>
      <c r="D7" s="78"/>
      <c r="E7" s="84">
        <f>C7/2603</f>
        <v>0.55282366500192082</v>
      </c>
      <c r="F7" s="22"/>
      <c r="G7" s="24">
        <v>1409</v>
      </c>
      <c r="H7" s="22"/>
      <c r="I7" s="81">
        <f>G7/2597</f>
        <v>0.54254909510974203</v>
      </c>
      <c r="K7" s="285">
        <f>(C7-G7)/G7*100</f>
        <v>2.1291696238466997</v>
      </c>
      <c r="M7" s="181"/>
    </row>
    <row r="8" spans="1:13" ht="15.75">
      <c r="A8" s="77"/>
      <c r="C8" s="22"/>
      <c r="D8" s="22"/>
      <c r="E8" s="84"/>
      <c r="F8" s="22"/>
      <c r="G8" s="22"/>
      <c r="H8" s="22"/>
      <c r="I8" s="81"/>
    </row>
    <row r="9" spans="1:13" ht="18.75">
      <c r="A9" s="77" t="s">
        <v>44</v>
      </c>
      <c r="B9" s="8"/>
      <c r="C9" s="78">
        <v>55</v>
      </c>
      <c r="D9" s="216" t="s">
        <v>121</v>
      </c>
      <c r="E9" s="84">
        <f>C9/59</f>
        <v>0.93220338983050843</v>
      </c>
      <c r="F9" s="22"/>
      <c r="G9" s="22">
        <v>75</v>
      </c>
      <c r="H9" s="216" t="s">
        <v>150</v>
      </c>
      <c r="I9" s="81">
        <f>G9/90</f>
        <v>0.83333333333333337</v>
      </c>
      <c r="J9" s="80"/>
      <c r="K9" s="285">
        <f>(C9-G9)/G9*100</f>
        <v>-26.666666666666668</v>
      </c>
    </row>
    <row r="10" spans="1:13" ht="15.75">
      <c r="A10" s="77"/>
      <c r="B10" s="8"/>
      <c r="C10" s="78"/>
      <c r="D10" s="78"/>
      <c r="E10" s="84"/>
      <c r="F10" s="22"/>
      <c r="G10" s="22"/>
      <c r="H10" s="22"/>
      <c r="I10" s="81"/>
      <c r="J10" s="82"/>
      <c r="K10" s="82"/>
    </row>
    <row r="11" spans="1:13" ht="15.75">
      <c r="A11" s="77" t="s">
        <v>49</v>
      </c>
      <c r="C11" s="275">
        <v>24215.983724204001</v>
      </c>
      <c r="D11" s="83"/>
      <c r="E11" s="84">
        <v>0.77812800000000004</v>
      </c>
      <c r="F11" s="24"/>
      <c r="G11" s="217">
        <v>27413.0318037</v>
      </c>
      <c r="H11" s="85"/>
      <c r="I11" s="81">
        <v>0.76858700000000002</v>
      </c>
      <c r="K11" s="285">
        <f>(C11-G11)/G11*100</f>
        <v>-11.662511838856458</v>
      </c>
    </row>
    <row r="12" spans="1:13" ht="15.75">
      <c r="A12" s="77"/>
      <c r="C12" s="86"/>
      <c r="D12" s="86"/>
      <c r="E12" s="86"/>
      <c r="F12" s="24"/>
      <c r="G12" s="24"/>
      <c r="H12" s="24"/>
      <c r="I12" s="81"/>
      <c r="K12" s="87"/>
    </row>
    <row r="13" spans="1:13" ht="15.75">
      <c r="A13" s="77"/>
      <c r="C13" s="86"/>
      <c r="D13" s="86"/>
      <c r="E13" s="86"/>
      <c r="F13" s="24"/>
      <c r="G13" s="24"/>
      <c r="H13" s="24"/>
      <c r="I13" s="81"/>
      <c r="K13" s="87"/>
    </row>
    <row r="14" spans="1:13" ht="15.75">
      <c r="A14" s="88"/>
      <c r="C14" s="313" t="s">
        <v>45</v>
      </c>
      <c r="D14" s="313"/>
      <c r="E14" s="313"/>
      <c r="F14" s="313"/>
      <c r="G14" s="313"/>
      <c r="H14" s="313"/>
      <c r="I14" s="313"/>
    </row>
    <row r="15" spans="1:13" ht="15.75">
      <c r="A15" s="88"/>
      <c r="C15" s="313"/>
      <c r="D15" s="313"/>
      <c r="E15" s="313"/>
      <c r="F15" s="313"/>
      <c r="G15" s="313"/>
      <c r="H15" s="313"/>
      <c r="I15" s="313"/>
    </row>
    <row r="16" spans="1:13" ht="15.75">
      <c r="C16" s="315" t="s">
        <v>247</v>
      </c>
      <c r="D16" s="315"/>
      <c r="E16" s="315"/>
      <c r="F16" s="76"/>
      <c r="G16" s="314" t="s">
        <v>238</v>
      </c>
      <c r="H16" s="314"/>
      <c r="I16" s="314"/>
      <c r="J16" s="21"/>
      <c r="K16" s="21" t="s">
        <v>8</v>
      </c>
      <c r="L16" s="21"/>
    </row>
    <row r="17" spans="1:14" ht="15.75">
      <c r="C17" s="78"/>
      <c r="D17" s="78"/>
      <c r="E17" s="78"/>
      <c r="F17" s="22"/>
      <c r="G17" s="22"/>
      <c r="H17" s="22"/>
      <c r="I17" s="22"/>
    </row>
    <row r="18" spans="1:14" s="92" customFormat="1" ht="15.75">
      <c r="A18" s="77" t="s">
        <v>200</v>
      </c>
      <c r="B18" s="8"/>
      <c r="C18" s="89">
        <v>68.862831040794646</v>
      </c>
      <c r="D18" s="83"/>
      <c r="E18" s="84">
        <v>0.87198299999999995</v>
      </c>
      <c r="F18" s="90"/>
      <c r="G18" s="91">
        <v>83.879973680504065</v>
      </c>
      <c r="H18" s="85"/>
      <c r="I18" s="81">
        <v>0.87316099999999996</v>
      </c>
      <c r="J18" s="8"/>
      <c r="K18" s="285">
        <f>(C18-G18)/G18*100</f>
        <v>-17.903132274348582</v>
      </c>
      <c r="L18" s="25"/>
    </row>
    <row r="19" spans="1:14" s="92" customFormat="1" ht="15.75">
      <c r="A19" s="77"/>
      <c r="B19" s="8"/>
      <c r="C19" s="89"/>
      <c r="D19" s="83"/>
      <c r="E19" s="84"/>
      <c r="F19" s="90"/>
      <c r="G19" s="91"/>
      <c r="H19" s="85"/>
      <c r="I19" s="81"/>
      <c r="J19" s="8"/>
      <c r="K19" s="79"/>
      <c r="L19" s="25"/>
    </row>
    <row r="20" spans="1:14" s="92" customFormat="1" ht="15.75">
      <c r="A20" s="77" t="s">
        <v>30</v>
      </c>
      <c r="B20" s="8"/>
      <c r="C20" s="89">
        <v>108.469844176</v>
      </c>
      <c r="D20" s="218" t="s">
        <v>28</v>
      </c>
      <c r="E20" s="84">
        <v>0.84560891627009183</v>
      </c>
      <c r="F20" s="90"/>
      <c r="G20" s="91">
        <v>225.67712302000001</v>
      </c>
      <c r="H20" s="276">
        <v>0.8880246063453946</v>
      </c>
      <c r="I20" s="81">
        <v>0.8880246063453946</v>
      </c>
      <c r="J20" s="8"/>
      <c r="K20" s="285">
        <f>(C20-G20)/G20*100</f>
        <v>-51.935826403464404</v>
      </c>
      <c r="L20" s="25"/>
    </row>
    <row r="21" spans="1:14" s="92" customFormat="1" ht="15.75">
      <c r="A21" s="77"/>
      <c r="B21" s="8"/>
      <c r="C21" s="78"/>
      <c r="D21" s="22"/>
      <c r="E21" s="84"/>
      <c r="F21" s="22"/>
      <c r="G21" s="22"/>
      <c r="H21" s="22"/>
      <c r="I21" s="81"/>
      <c r="J21" s="8"/>
      <c r="K21" s="79"/>
      <c r="L21" s="25"/>
    </row>
    <row r="22" spans="1:14" s="92" customFormat="1" ht="15.75">
      <c r="A22" s="77" t="s">
        <v>92</v>
      </c>
      <c r="B22" s="8"/>
      <c r="C22" s="89">
        <v>32.72609688</v>
      </c>
      <c r="D22" s="218" t="s">
        <v>28</v>
      </c>
      <c r="E22" s="84">
        <v>0.87999159435463947</v>
      </c>
      <c r="F22" s="90"/>
      <c r="G22" s="91">
        <v>96.283478993000003</v>
      </c>
      <c r="H22" s="276">
        <v>0.92029518257350218</v>
      </c>
      <c r="I22" s="81">
        <v>0.92029518257350218</v>
      </c>
      <c r="J22" s="8"/>
      <c r="K22" s="285">
        <f>(C22-G22)/G22*100</f>
        <v>-66.010683014082559</v>
      </c>
      <c r="L22" s="25"/>
    </row>
    <row r="23" spans="1:14" s="92" customFormat="1" ht="18.75">
      <c r="A23" s="77"/>
      <c r="B23" s="8"/>
      <c r="C23" s="83"/>
      <c r="D23" s="80"/>
      <c r="E23" s="84"/>
      <c r="F23" s="22"/>
      <c r="G23" s="85"/>
      <c r="H23" s="216"/>
      <c r="I23" s="81"/>
      <c r="J23" s="78"/>
      <c r="K23" s="79"/>
      <c r="L23" s="93"/>
    </row>
    <row r="24" spans="1:14" s="92" customFormat="1" ht="15.75">
      <c r="A24" s="77" t="s">
        <v>93</v>
      </c>
      <c r="B24" s="8"/>
      <c r="C24" s="89">
        <v>75.743747295999981</v>
      </c>
      <c r="D24" s="218" t="s">
        <v>28</v>
      </c>
      <c r="E24" s="84">
        <v>0.831570831865027</v>
      </c>
      <c r="F24" s="90"/>
      <c r="G24" s="91">
        <v>129.39364402699999</v>
      </c>
      <c r="H24" s="276">
        <v>0.86544289666034191</v>
      </c>
      <c r="I24" s="81">
        <v>0.86544289666034191</v>
      </c>
      <c r="J24" s="8"/>
      <c r="K24" s="285">
        <f>(C24-G24)/G24*100</f>
        <v>-41.462544110594123</v>
      </c>
      <c r="L24" s="25"/>
    </row>
    <row r="25" spans="1:14" s="7" customFormat="1" ht="18.75">
      <c r="A25" s="77"/>
      <c r="B25" s="9"/>
      <c r="C25" s="78"/>
      <c r="D25" s="94"/>
      <c r="E25" s="84"/>
      <c r="F25" s="22"/>
      <c r="G25" s="22"/>
      <c r="H25" s="95"/>
      <c r="I25" s="81"/>
      <c r="J25" s="1"/>
      <c r="K25" s="87"/>
      <c r="L25" s="9"/>
    </row>
    <row r="26" spans="1:14" s="7" customFormat="1" ht="15.75">
      <c r="A26" s="77" t="s">
        <v>34</v>
      </c>
      <c r="B26" s="9"/>
      <c r="C26" s="89">
        <v>8285.3816440653554</v>
      </c>
      <c r="D26" s="218" t="s">
        <v>28</v>
      </c>
      <c r="E26" s="84">
        <v>0.66790281527016826</v>
      </c>
      <c r="F26" s="22"/>
      <c r="G26" s="91">
        <v>8176.9117998893562</v>
      </c>
      <c r="H26" s="276"/>
      <c r="I26" s="81">
        <v>0.66604605110674631</v>
      </c>
      <c r="J26" s="1"/>
      <c r="K26" s="285">
        <f>(C26-G26)/G26*100</f>
        <v>1.3265380235294575</v>
      </c>
      <c r="L26" s="9"/>
      <c r="N26" s="92"/>
    </row>
    <row r="27" spans="1:14" s="7" customFormat="1" ht="12.75" customHeight="1">
      <c r="A27" s="8"/>
      <c r="B27" s="9"/>
      <c r="C27" s="78"/>
      <c r="D27" s="78"/>
      <c r="E27" s="78"/>
      <c r="F27" s="22"/>
      <c r="G27" s="22"/>
      <c r="H27" s="22"/>
      <c r="I27" s="22"/>
      <c r="J27" s="96"/>
      <c r="K27" s="96"/>
      <c r="L27" s="96"/>
    </row>
    <row r="28" spans="1:14" s="7" customFormat="1" ht="12.75">
      <c r="A28" s="7" t="s">
        <v>53</v>
      </c>
    </row>
    <row r="29" spans="1:14" s="7" customFormat="1" ht="5.25" customHeight="1"/>
    <row r="30" spans="1:14" s="7" customFormat="1" ht="12.75" customHeight="1">
      <c r="A30" s="7" t="s">
        <v>287</v>
      </c>
    </row>
    <row r="31" spans="1:14" ht="17.25" customHeight="1">
      <c r="A31" s="7" t="s">
        <v>324</v>
      </c>
    </row>
    <row r="32" spans="1:14" s="7" customFormat="1" ht="6" customHeight="1"/>
    <row r="33" spans="1:1" ht="14.25" customHeight="1">
      <c r="A33" s="7" t="s">
        <v>48</v>
      </c>
    </row>
    <row r="34" spans="1:1" ht="4.5" customHeight="1">
      <c r="A34" s="7"/>
    </row>
    <row r="35" spans="1:1" ht="11.25" customHeight="1">
      <c r="A35" s="7" t="s">
        <v>41</v>
      </c>
    </row>
    <row r="36" spans="1:1" ht="15" customHeight="1">
      <c r="A36" s="7" t="s">
        <v>63</v>
      </c>
    </row>
    <row r="38" spans="1:1" ht="16.5" customHeight="1"/>
  </sheetData>
  <mergeCells count="7">
    <mergeCell ref="C5:I5"/>
    <mergeCell ref="G16:I16"/>
    <mergeCell ref="C16:E16"/>
    <mergeCell ref="G6:I6"/>
    <mergeCell ref="C6:E6"/>
    <mergeCell ref="C15:I15"/>
    <mergeCell ref="C14:I14"/>
  </mergeCells>
  <phoneticPr fontId="3" type="noConversion"/>
  <pageMargins left="0.39370078740157483" right="0.39370078740157483" top="0.39370078740157483" bottom="0.39370078740157483" header="0.39370078740157483" footer="0.31496062992125984"/>
  <pageSetup paperSize="9" firstPageNumber="16" orientation="landscape" useFirstPageNumber="1" r:id="rId1"/>
  <headerFooter scaleWithDoc="0">
    <oddFooter>&amp;R&amp;"Arial,Regular"&amp;10&amp;A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2">
    <pageSetUpPr fitToPage="1"/>
  </sheetPr>
  <dimension ref="A1:J43"/>
  <sheetViews>
    <sheetView zoomScale="80" zoomScaleNormal="80" workbookViewId="0">
      <selection activeCell="A36" sqref="A36:XFD36"/>
    </sheetView>
  </sheetViews>
  <sheetFormatPr defaultColWidth="7.75" defaultRowHeight="15"/>
  <cols>
    <col min="1" max="1" width="3.875" style="10" customWidth="1"/>
    <col min="2" max="2" width="50.625" style="10" customWidth="1"/>
    <col min="3" max="3" width="15" style="10" customWidth="1"/>
    <col min="4" max="4" width="15.625" style="10" customWidth="1"/>
    <col min="5" max="5" width="4.875" style="10" customWidth="1"/>
    <col min="6" max="6" width="14.625" style="10" customWidth="1"/>
    <col min="7" max="7" width="15.125" style="10" customWidth="1"/>
    <col min="8" max="8" width="7.75" style="10"/>
    <col min="9" max="9" width="15.25" style="10" bestFit="1" customWidth="1"/>
    <col min="10" max="10" width="12.5" style="10" bestFit="1" customWidth="1"/>
    <col min="11" max="16384" width="7.75" style="10"/>
  </cols>
  <sheetData>
    <row r="1" spans="1:10" ht="21.75" customHeight="1">
      <c r="A1" s="109" t="s">
        <v>27</v>
      </c>
    </row>
    <row r="2" spans="1:10" ht="4.5" customHeight="1">
      <c r="A2" s="11"/>
    </row>
    <row r="3" spans="1:10" ht="16.5" customHeight="1">
      <c r="A3" s="110" t="s">
        <v>66</v>
      </c>
      <c r="C3" s="203"/>
      <c r="D3" s="203"/>
      <c r="E3" s="97"/>
      <c r="F3" s="98"/>
      <c r="G3" s="98"/>
    </row>
    <row r="4" spans="1:10" ht="17.25" customHeight="1">
      <c r="C4" s="317" t="s">
        <v>283</v>
      </c>
      <c r="D4" s="317"/>
      <c r="E4" s="201"/>
      <c r="F4" s="316" t="s">
        <v>236</v>
      </c>
      <c r="G4" s="316"/>
    </row>
    <row r="5" spans="1:10" ht="16.5" customHeight="1">
      <c r="C5" s="101" t="s">
        <v>16</v>
      </c>
      <c r="D5" s="102" t="s">
        <v>40</v>
      </c>
      <c r="E5" s="101"/>
      <c r="F5" s="180" t="s">
        <v>16</v>
      </c>
      <c r="G5" s="191" t="s">
        <v>40</v>
      </c>
    </row>
    <row r="6" spans="1:10" ht="15.75">
      <c r="A6" s="103"/>
      <c r="B6" s="103"/>
      <c r="C6" s="104" t="s">
        <v>17</v>
      </c>
      <c r="D6" s="104" t="s">
        <v>18</v>
      </c>
      <c r="E6" s="104"/>
      <c r="F6" s="192" t="s">
        <v>17</v>
      </c>
      <c r="G6" s="192" t="s">
        <v>18</v>
      </c>
    </row>
    <row r="7" spans="1:10" ht="6" customHeight="1">
      <c r="C7" s="97"/>
      <c r="D7" s="97"/>
      <c r="E7" s="97"/>
    </row>
    <row r="8" spans="1:10" s="99" customFormat="1" ht="23.25" customHeight="1">
      <c r="A8" s="100" t="s">
        <v>67</v>
      </c>
      <c r="B8" s="100"/>
      <c r="C8" s="208">
        <v>305281215</v>
      </c>
      <c r="D8" s="208">
        <v>14784503</v>
      </c>
      <c r="F8" s="193">
        <v>320589091</v>
      </c>
      <c r="G8" s="193">
        <v>10938351</v>
      </c>
    </row>
    <row r="9" spans="1:10" ht="6" customHeight="1">
      <c r="C9" s="97"/>
      <c r="D9" s="97"/>
      <c r="E9" s="97"/>
    </row>
    <row r="10" spans="1:10" ht="21.75" customHeight="1">
      <c r="A10" s="105" t="s">
        <v>173</v>
      </c>
      <c r="B10" s="105"/>
      <c r="C10" s="208">
        <v>136572829</v>
      </c>
      <c r="D10" s="208">
        <v>1263331</v>
      </c>
      <c r="F10" s="193">
        <v>145443260</v>
      </c>
      <c r="G10" s="193">
        <v>1077119</v>
      </c>
    </row>
    <row r="11" spans="1:10" ht="21.75" customHeight="1">
      <c r="A11" s="319" t="s">
        <v>174</v>
      </c>
      <c r="B11" s="319"/>
      <c r="C11" s="106"/>
      <c r="D11" s="106"/>
      <c r="F11" s="106"/>
      <c r="G11" s="106"/>
      <c r="I11" s="230"/>
      <c r="J11" s="230"/>
    </row>
    <row r="12" spans="1:10" ht="18.95" customHeight="1">
      <c r="B12" s="107" t="s">
        <v>19</v>
      </c>
      <c r="C12" s="108">
        <v>31455577</v>
      </c>
      <c r="D12" s="108">
        <v>134057</v>
      </c>
      <c r="E12" s="180"/>
      <c r="F12" s="194">
        <v>37484092</v>
      </c>
      <c r="G12" s="194">
        <v>114218</v>
      </c>
      <c r="I12" s="215"/>
      <c r="J12" s="215"/>
    </row>
    <row r="13" spans="1:10" ht="18.95" customHeight="1">
      <c r="B13" s="107" t="s">
        <v>124</v>
      </c>
      <c r="C13" s="108">
        <v>20755559</v>
      </c>
      <c r="D13" s="108">
        <v>24900</v>
      </c>
      <c r="E13" s="180"/>
      <c r="F13" s="194">
        <v>26531451</v>
      </c>
      <c r="G13" s="194">
        <v>11822</v>
      </c>
      <c r="I13" s="215"/>
      <c r="J13" s="215"/>
    </row>
    <row r="14" spans="1:10" ht="18.95" hidden="1" customHeight="1">
      <c r="B14" s="107" t="s">
        <v>179</v>
      </c>
      <c r="C14" s="108">
        <v>0</v>
      </c>
      <c r="D14" s="108">
        <v>0</v>
      </c>
      <c r="E14" s="180"/>
      <c r="F14" s="194">
        <v>0</v>
      </c>
      <c r="G14" s="194">
        <v>0</v>
      </c>
      <c r="I14" s="215"/>
      <c r="J14" s="215"/>
    </row>
    <row r="15" spans="1:10" ht="18.95" hidden="1" customHeight="1">
      <c r="B15" s="107" t="s">
        <v>180</v>
      </c>
      <c r="C15" s="108">
        <v>0</v>
      </c>
      <c r="D15" s="108">
        <v>0</v>
      </c>
      <c r="E15" s="180"/>
      <c r="F15" s="194">
        <v>0</v>
      </c>
      <c r="G15" s="194">
        <v>0</v>
      </c>
      <c r="I15" s="215"/>
      <c r="J15" s="215"/>
    </row>
    <row r="16" spans="1:10" ht="18.95" customHeight="1">
      <c r="B16" s="107" t="s">
        <v>125</v>
      </c>
      <c r="C16" s="108">
        <v>42307145</v>
      </c>
      <c r="D16" s="108">
        <v>576293</v>
      </c>
      <c r="E16" s="180"/>
      <c r="F16" s="194">
        <v>45034706</v>
      </c>
      <c r="G16" s="194">
        <v>609987</v>
      </c>
      <c r="I16" s="215"/>
      <c r="J16" s="215"/>
    </row>
    <row r="17" spans="2:10" ht="18.95" customHeight="1">
      <c r="B17" s="107" t="s">
        <v>126</v>
      </c>
      <c r="C17" s="108">
        <v>2221971</v>
      </c>
      <c r="D17" s="108">
        <v>6227</v>
      </c>
      <c r="E17" s="180"/>
      <c r="F17" s="194">
        <v>3349230</v>
      </c>
      <c r="G17" s="194">
        <v>5085</v>
      </c>
      <c r="I17" s="215"/>
      <c r="J17" s="215"/>
    </row>
    <row r="18" spans="2:10" ht="18.95" hidden="1" customHeight="1">
      <c r="B18" s="107" t="s">
        <v>181</v>
      </c>
      <c r="C18" s="108">
        <v>0</v>
      </c>
      <c r="D18" s="108">
        <v>0</v>
      </c>
      <c r="E18" s="180"/>
      <c r="F18" s="194">
        <v>0</v>
      </c>
      <c r="G18" s="194">
        <v>0</v>
      </c>
      <c r="I18" s="215"/>
      <c r="J18" s="215"/>
    </row>
    <row r="19" spans="2:10" ht="18.95" hidden="1" customHeight="1">
      <c r="B19" s="107" t="s">
        <v>182</v>
      </c>
      <c r="C19" s="108">
        <v>0</v>
      </c>
      <c r="D19" s="108">
        <v>0</v>
      </c>
      <c r="E19" s="180"/>
      <c r="F19" s="194">
        <v>0</v>
      </c>
      <c r="G19" s="194">
        <v>0</v>
      </c>
      <c r="I19" s="215"/>
      <c r="J19" s="215"/>
    </row>
    <row r="20" spans="2:10" ht="18.95" customHeight="1">
      <c r="B20" s="107" t="s">
        <v>127</v>
      </c>
      <c r="C20" s="108">
        <v>10750</v>
      </c>
      <c r="D20" s="108">
        <v>9571</v>
      </c>
      <c r="E20" s="180"/>
      <c r="F20" s="194">
        <v>7050</v>
      </c>
      <c r="G20" s="194">
        <v>321</v>
      </c>
      <c r="I20" s="215"/>
      <c r="J20" s="215"/>
    </row>
    <row r="21" spans="2:10" ht="18.95" customHeight="1">
      <c r="B21" s="107" t="s">
        <v>128</v>
      </c>
      <c r="C21" s="108">
        <v>193522</v>
      </c>
      <c r="D21" s="108">
        <v>85094</v>
      </c>
      <c r="E21" s="180"/>
      <c r="F21" s="194">
        <v>335008</v>
      </c>
      <c r="G21" s="194">
        <v>57469</v>
      </c>
      <c r="I21" s="215"/>
      <c r="J21" s="215"/>
    </row>
    <row r="22" spans="2:10" ht="18.95" hidden="1" customHeight="1">
      <c r="B22" s="107" t="s">
        <v>129</v>
      </c>
      <c r="C22" s="108">
        <v>0</v>
      </c>
      <c r="D22" s="108">
        <v>0</v>
      </c>
      <c r="E22" s="180"/>
      <c r="F22" s="194">
        <v>0</v>
      </c>
      <c r="G22" s="194">
        <v>0</v>
      </c>
      <c r="I22" s="215"/>
      <c r="J22" s="215"/>
    </row>
    <row r="23" spans="2:10" ht="18.95" customHeight="1">
      <c r="B23" s="107" t="s">
        <v>213</v>
      </c>
      <c r="C23" s="108">
        <v>24529223</v>
      </c>
      <c r="D23" s="108">
        <v>253967</v>
      </c>
      <c r="E23" s="180"/>
      <c r="F23" s="194">
        <v>18677024</v>
      </c>
      <c r="G23" s="194">
        <v>162074</v>
      </c>
      <c r="I23" s="215"/>
      <c r="J23" s="215"/>
    </row>
    <row r="24" spans="2:10" ht="18.95" customHeight="1">
      <c r="B24" s="107" t="s">
        <v>130</v>
      </c>
      <c r="C24" s="108">
        <v>8457</v>
      </c>
      <c r="D24" s="108">
        <v>395</v>
      </c>
      <c r="E24" s="180"/>
      <c r="F24" s="194">
        <v>8476</v>
      </c>
      <c r="G24" s="194">
        <v>355</v>
      </c>
      <c r="I24" s="215"/>
      <c r="J24" s="215"/>
    </row>
    <row r="25" spans="2:10" ht="18.95" customHeight="1">
      <c r="B25" s="107" t="s">
        <v>229</v>
      </c>
      <c r="C25" s="108">
        <v>4912406</v>
      </c>
      <c r="D25" s="108">
        <v>101953</v>
      </c>
      <c r="E25" s="180"/>
      <c r="F25" s="194">
        <v>6605565</v>
      </c>
      <c r="G25" s="194">
        <v>62452</v>
      </c>
      <c r="I25" s="215"/>
      <c r="J25" s="215"/>
    </row>
    <row r="26" spans="2:10" ht="18.95" hidden="1" customHeight="1">
      <c r="B26" s="107" t="s">
        <v>131</v>
      </c>
      <c r="C26" s="108">
        <v>0</v>
      </c>
      <c r="D26" s="108">
        <v>0</v>
      </c>
      <c r="E26" s="180"/>
      <c r="F26" s="194">
        <v>2</v>
      </c>
      <c r="G26" s="194">
        <v>0</v>
      </c>
      <c r="I26" s="215"/>
      <c r="J26" s="215"/>
    </row>
    <row r="27" spans="2:10" ht="18.95" hidden="1" customHeight="1">
      <c r="B27" s="107" t="s">
        <v>230</v>
      </c>
      <c r="C27" s="108">
        <v>0</v>
      </c>
      <c r="D27" s="108">
        <v>0</v>
      </c>
      <c r="E27" s="180"/>
      <c r="F27" s="194">
        <v>429</v>
      </c>
      <c r="G27" s="194">
        <v>0</v>
      </c>
      <c r="I27" s="215"/>
      <c r="J27" s="215"/>
    </row>
    <row r="28" spans="2:10" ht="18.95" customHeight="1">
      <c r="B28" s="107" t="s">
        <v>20</v>
      </c>
      <c r="C28" s="108">
        <v>1478878</v>
      </c>
      <c r="D28" s="108">
        <v>30627</v>
      </c>
      <c r="E28" s="180"/>
      <c r="F28" s="194">
        <v>1922663</v>
      </c>
      <c r="G28" s="194">
        <v>33966</v>
      </c>
      <c r="I28" s="215"/>
      <c r="J28" s="215"/>
    </row>
    <row r="29" spans="2:10" ht="18.95" hidden="1" customHeight="1">
      <c r="B29" s="6" t="s">
        <v>132</v>
      </c>
      <c r="C29" s="108">
        <v>120</v>
      </c>
      <c r="D29" s="108">
        <v>35</v>
      </c>
      <c r="E29" s="180"/>
      <c r="F29" s="194">
        <v>200</v>
      </c>
      <c r="G29" s="194">
        <v>45</v>
      </c>
      <c r="I29" s="215"/>
      <c r="J29" s="215"/>
    </row>
    <row r="30" spans="2:10" ht="18.95" hidden="1" customHeight="1">
      <c r="B30" s="6" t="s">
        <v>133</v>
      </c>
      <c r="C30" s="108">
        <v>304</v>
      </c>
      <c r="D30" s="108">
        <v>15</v>
      </c>
      <c r="E30" s="180"/>
      <c r="F30" s="194">
        <v>0</v>
      </c>
      <c r="G30" s="194">
        <v>0</v>
      </c>
      <c r="I30" s="215"/>
      <c r="J30" s="215"/>
    </row>
    <row r="31" spans="2:10" ht="18.95" customHeight="1">
      <c r="B31" s="107" t="s">
        <v>134</v>
      </c>
      <c r="C31" s="108">
        <v>7876581</v>
      </c>
      <c r="D31" s="108">
        <v>35069</v>
      </c>
      <c r="F31" s="194">
        <v>3499105</v>
      </c>
      <c r="G31" s="194">
        <v>16487</v>
      </c>
      <c r="I31" s="215"/>
      <c r="J31" s="215"/>
    </row>
    <row r="32" spans="2:10" ht="18.95" customHeight="1">
      <c r="B32" s="107" t="s">
        <v>223</v>
      </c>
      <c r="C32" s="108">
        <v>612896</v>
      </c>
      <c r="D32" s="108">
        <v>3911</v>
      </c>
      <c r="F32" s="194">
        <v>1001190</v>
      </c>
      <c r="G32" s="194">
        <v>2264</v>
      </c>
      <c r="I32" s="215"/>
      <c r="J32" s="215"/>
    </row>
    <row r="33" spans="1:10" ht="18.95" hidden="1" customHeight="1">
      <c r="B33" s="107" t="s">
        <v>135</v>
      </c>
      <c r="C33" s="108">
        <v>525</v>
      </c>
      <c r="D33" s="108">
        <v>0</v>
      </c>
      <c r="F33" s="194">
        <v>1512</v>
      </c>
      <c r="G33" s="194">
        <v>131</v>
      </c>
      <c r="I33" s="215"/>
      <c r="J33" s="215"/>
    </row>
    <row r="34" spans="1:10" ht="18.95" hidden="1" customHeight="1">
      <c r="B34" s="107" t="s">
        <v>136</v>
      </c>
      <c r="C34" s="108">
        <v>8</v>
      </c>
      <c r="D34" s="108">
        <v>0</v>
      </c>
      <c r="F34" s="194">
        <v>82</v>
      </c>
      <c r="G34" s="194">
        <v>0</v>
      </c>
      <c r="I34" s="215"/>
      <c r="J34" s="215"/>
    </row>
    <row r="35" spans="1:10" ht="18.95" hidden="1" customHeight="1">
      <c r="B35" s="107" t="s">
        <v>137</v>
      </c>
      <c r="C35" s="108">
        <v>0</v>
      </c>
      <c r="D35" s="108">
        <v>0</v>
      </c>
      <c r="F35" s="194">
        <v>34</v>
      </c>
      <c r="G35" s="194">
        <v>0</v>
      </c>
      <c r="I35" s="215"/>
      <c r="J35" s="215"/>
    </row>
    <row r="36" spans="1:10" ht="18.95" hidden="1" customHeight="1">
      <c r="B36" s="107" t="s">
        <v>138</v>
      </c>
      <c r="C36" s="108">
        <v>696</v>
      </c>
      <c r="D36" s="108">
        <v>65</v>
      </c>
      <c r="F36" s="194">
        <v>846</v>
      </c>
      <c r="G36" s="194">
        <v>60</v>
      </c>
      <c r="I36" s="215"/>
      <c r="J36" s="215"/>
    </row>
    <row r="37" spans="1:10" ht="15.75">
      <c r="B37" s="107" t="s">
        <v>325</v>
      </c>
      <c r="C37" s="108">
        <f>SUM(C33:C36)</f>
        <v>1229</v>
      </c>
      <c r="D37" s="108">
        <f t="shared" ref="D37:G37" si="0">SUM(D33:D36)</f>
        <v>65</v>
      </c>
      <c r="E37" s="108"/>
      <c r="F37" s="194">
        <f t="shared" si="0"/>
        <v>2474</v>
      </c>
      <c r="G37" s="194">
        <f t="shared" si="0"/>
        <v>191</v>
      </c>
      <c r="I37" s="215"/>
      <c r="J37" s="215"/>
    </row>
    <row r="38" spans="1:10" ht="18.95" customHeight="1">
      <c r="B38" s="107" t="s">
        <v>210</v>
      </c>
      <c r="C38" s="108">
        <v>207871</v>
      </c>
      <c r="D38" s="108">
        <v>1152</v>
      </c>
      <c r="F38" s="194">
        <v>242816</v>
      </c>
      <c r="G38" s="194">
        <v>151</v>
      </c>
      <c r="I38" s="215"/>
      <c r="J38" s="215"/>
    </row>
    <row r="39" spans="1:10" ht="18.95" hidden="1" customHeight="1">
      <c r="B39" s="107" t="s">
        <v>212</v>
      </c>
      <c r="C39" s="108">
        <v>0</v>
      </c>
      <c r="D39" s="108">
        <v>0</v>
      </c>
      <c r="F39" s="194">
        <v>48</v>
      </c>
      <c r="G39" s="194">
        <v>0</v>
      </c>
      <c r="I39" s="215"/>
      <c r="J39" s="215"/>
    </row>
    <row r="40" spans="1:10" ht="18.95" customHeight="1">
      <c r="B40" s="6"/>
      <c r="C40" s="108"/>
      <c r="D40" s="108"/>
      <c r="E40" s="180"/>
      <c r="F40" s="194"/>
      <c r="G40" s="194"/>
    </row>
    <row r="41" spans="1:10" ht="20.25" customHeight="1">
      <c r="A41" s="189" t="s">
        <v>150</v>
      </c>
      <c r="B41" s="320" t="s">
        <v>286</v>
      </c>
      <c r="C41" s="320"/>
      <c r="D41" s="320"/>
      <c r="E41" s="320"/>
      <c r="F41" s="320"/>
      <c r="G41" s="320"/>
    </row>
    <row r="42" spans="1:10" ht="18.95" customHeight="1">
      <c r="A42" s="187" t="s">
        <v>326</v>
      </c>
      <c r="B42" s="318" t="s">
        <v>327</v>
      </c>
      <c r="C42" s="318"/>
      <c r="D42" s="318"/>
      <c r="E42" s="318"/>
      <c r="F42" s="318"/>
      <c r="G42" s="318"/>
    </row>
    <row r="43" spans="1:10" ht="18.95" customHeight="1"/>
  </sheetData>
  <mergeCells count="5">
    <mergeCell ref="F4:G4"/>
    <mergeCell ref="C4:D4"/>
    <mergeCell ref="B42:G42"/>
    <mergeCell ref="A11:B11"/>
    <mergeCell ref="B41:G41"/>
  </mergeCells>
  <phoneticPr fontId="4" type="noConversion"/>
  <pageMargins left="0.39370078740157499" right="0.39370078740157499" top="0.22" bottom="0.2" header="0.23" footer="0.17"/>
  <pageSetup paperSize="9" firstPageNumber="20" orientation="landscape" useFirstPageNumber="1" r:id="rId1"/>
  <headerFooter scaleWithDoc="0">
    <oddFooter>&amp;R&amp;"Arial,Regular"&amp;10&amp;A</oddFooter>
  </headerFooter>
  <ignoredErrors>
    <ignoredError sqref="C37:D37 F37:G3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40"/>
  <sheetViews>
    <sheetView zoomScale="80" zoomScaleNormal="80" workbookViewId="0">
      <selection activeCell="D22" sqref="D22:G36"/>
    </sheetView>
  </sheetViews>
  <sheetFormatPr defaultColWidth="7.75" defaultRowHeight="15"/>
  <cols>
    <col min="1" max="1" width="3.875" style="10" customWidth="1"/>
    <col min="2" max="2" width="55.625" style="10" customWidth="1"/>
    <col min="3" max="3" width="15" style="10" customWidth="1"/>
    <col min="4" max="4" width="18.5" style="10" customWidth="1"/>
    <col min="5" max="5" width="4.875" style="10" customWidth="1"/>
    <col min="6" max="6" width="14.375" style="10" customWidth="1"/>
    <col min="7" max="7" width="18.25" style="10" customWidth="1"/>
    <col min="8" max="8" width="7.75" style="10"/>
    <col min="9" max="9" width="12.25" style="10" bestFit="1" customWidth="1"/>
    <col min="10" max="10" width="11.125" style="10" bestFit="1" customWidth="1"/>
    <col min="11" max="16384" width="7.75" style="10"/>
  </cols>
  <sheetData>
    <row r="1" spans="1:10" ht="21.75" customHeight="1">
      <c r="A1" s="109" t="s">
        <v>27</v>
      </c>
    </row>
    <row r="2" spans="1:10" ht="4.5" customHeight="1">
      <c r="A2" s="11"/>
    </row>
    <row r="3" spans="1:10" ht="16.5" customHeight="1">
      <c r="A3" s="110" t="s">
        <v>105</v>
      </c>
      <c r="C3" s="97"/>
      <c r="D3" s="97"/>
      <c r="E3" s="97"/>
      <c r="F3" s="98"/>
      <c r="G3" s="98"/>
    </row>
    <row r="4" spans="1:10" ht="17.25" customHeight="1">
      <c r="C4" s="317" t="s">
        <v>283</v>
      </c>
      <c r="D4" s="317"/>
      <c r="E4" s="201"/>
      <c r="F4" s="316" t="s">
        <v>236</v>
      </c>
      <c r="G4" s="316"/>
    </row>
    <row r="5" spans="1:10" ht="16.5" customHeight="1">
      <c r="C5" s="101" t="s">
        <v>16</v>
      </c>
      <c r="D5" s="102" t="s">
        <v>40</v>
      </c>
      <c r="E5" s="101"/>
      <c r="F5" s="180" t="s">
        <v>16</v>
      </c>
      <c r="G5" s="191" t="s">
        <v>40</v>
      </c>
    </row>
    <row r="6" spans="1:10" ht="15.75">
      <c r="A6" s="103"/>
      <c r="B6" s="103"/>
      <c r="C6" s="104" t="s">
        <v>17</v>
      </c>
      <c r="D6" s="104" t="s">
        <v>18</v>
      </c>
      <c r="E6" s="104"/>
      <c r="F6" s="192" t="s">
        <v>17</v>
      </c>
      <c r="G6" s="192" t="s">
        <v>18</v>
      </c>
    </row>
    <row r="7" spans="1:10" ht="6" customHeight="1">
      <c r="C7" s="97"/>
      <c r="D7" s="97"/>
      <c r="E7" s="97"/>
    </row>
    <row r="8" spans="1:10" s="99" customFormat="1" ht="23.25" customHeight="1">
      <c r="A8" s="100" t="s">
        <v>67</v>
      </c>
      <c r="B8" s="100"/>
      <c r="C8" s="208">
        <v>305281215</v>
      </c>
      <c r="D8" s="208">
        <v>14784503</v>
      </c>
      <c r="F8" s="193">
        <v>320589091</v>
      </c>
      <c r="G8" s="193">
        <v>10938351</v>
      </c>
    </row>
    <row r="9" spans="1:10" ht="6" customHeight="1">
      <c r="C9" s="97"/>
      <c r="D9" s="97"/>
      <c r="E9" s="97"/>
    </row>
    <row r="10" spans="1:10" ht="18.95" hidden="1" customHeight="1">
      <c r="A10" s="319" t="s">
        <v>174</v>
      </c>
      <c r="B10" s="319"/>
      <c r="C10" s="188"/>
      <c r="D10" s="188"/>
      <c r="F10" s="188"/>
      <c r="G10" s="188"/>
    </row>
    <row r="11" spans="1:10" ht="18.95" hidden="1" customHeight="1">
      <c r="B11" s="107" t="s">
        <v>139</v>
      </c>
      <c r="C11" s="108">
        <v>330</v>
      </c>
      <c r="D11" s="108">
        <v>0</v>
      </c>
      <c r="F11" s="194">
        <v>423547</v>
      </c>
      <c r="G11" s="194">
        <v>232</v>
      </c>
      <c r="I11" s="188"/>
      <c r="J11" s="188"/>
    </row>
    <row r="12" spans="1:10" ht="18.95" hidden="1" customHeight="1">
      <c r="B12" s="107" t="s">
        <v>140</v>
      </c>
      <c r="C12" s="108">
        <v>0</v>
      </c>
      <c r="D12" s="108">
        <v>0</v>
      </c>
      <c r="F12" s="194">
        <v>0</v>
      </c>
      <c r="G12" s="194">
        <v>0</v>
      </c>
    </row>
    <row r="13" spans="1:10" ht="18.95" hidden="1" customHeight="1">
      <c r="B13" s="107" t="s">
        <v>226</v>
      </c>
      <c r="C13" s="108">
        <v>0</v>
      </c>
      <c r="D13" s="108">
        <v>0</v>
      </c>
      <c r="F13" s="194">
        <v>2295</v>
      </c>
      <c r="G13" s="194">
        <v>0</v>
      </c>
    </row>
    <row r="14" spans="1:10" ht="18.95" hidden="1" customHeight="1">
      <c r="B14" s="107" t="s">
        <v>227</v>
      </c>
      <c r="C14" s="108">
        <v>0</v>
      </c>
      <c r="D14" s="108">
        <v>0</v>
      </c>
      <c r="F14" s="194">
        <v>0</v>
      </c>
      <c r="G14" s="194">
        <v>0</v>
      </c>
    </row>
    <row r="15" spans="1:10" ht="18.95" hidden="1" customHeight="1">
      <c r="B15" s="107" t="s">
        <v>141</v>
      </c>
      <c r="C15" s="108">
        <v>0</v>
      </c>
      <c r="D15" s="108">
        <v>0</v>
      </c>
      <c r="F15" s="194">
        <v>5540</v>
      </c>
      <c r="G15" s="194">
        <v>0</v>
      </c>
    </row>
    <row r="16" spans="1:10" ht="18.95" hidden="1" customHeight="1">
      <c r="B16" s="107" t="s">
        <v>142</v>
      </c>
      <c r="C16" s="209" t="s">
        <v>211</v>
      </c>
      <c r="D16" s="108" t="s">
        <v>211</v>
      </c>
      <c r="F16" s="198" t="s">
        <v>211</v>
      </c>
      <c r="G16" s="194" t="s">
        <v>211</v>
      </c>
    </row>
    <row r="17" spans="1:10" ht="18.95" hidden="1" customHeight="1">
      <c r="B17" s="107" t="s">
        <v>208</v>
      </c>
      <c r="C17" s="108">
        <v>0</v>
      </c>
      <c r="D17" s="108">
        <v>0</v>
      </c>
      <c r="F17" s="194">
        <v>0</v>
      </c>
      <c r="G17" s="194">
        <v>0</v>
      </c>
    </row>
    <row r="18" spans="1:10" ht="18.95" hidden="1" customHeight="1">
      <c r="B18" s="107" t="s">
        <v>209</v>
      </c>
      <c r="C18" s="108">
        <v>10</v>
      </c>
      <c r="D18" s="108">
        <v>0</v>
      </c>
      <c r="F18" s="194">
        <v>310349</v>
      </c>
      <c r="G18" s="194">
        <v>0</v>
      </c>
    </row>
    <row r="19" spans="1:10" ht="18.95" customHeight="1">
      <c r="B19" s="107"/>
      <c r="C19" s="108"/>
      <c r="D19" s="108"/>
      <c r="F19" s="194"/>
      <c r="G19" s="194"/>
    </row>
    <row r="20" spans="1:10" ht="18.95" customHeight="1">
      <c r="A20" s="105" t="s">
        <v>175</v>
      </c>
      <c r="B20" s="105"/>
      <c r="C20" s="108">
        <v>168708386</v>
      </c>
      <c r="D20" s="108">
        <v>13521172</v>
      </c>
      <c r="F20" s="194">
        <v>175145831</v>
      </c>
      <c r="G20" s="194">
        <v>9861232</v>
      </c>
    </row>
    <row r="21" spans="1:10" ht="18.95" customHeight="1">
      <c r="A21" s="319" t="s">
        <v>174</v>
      </c>
      <c r="B21" s="319"/>
      <c r="C21" s="188"/>
      <c r="D21" s="188"/>
      <c r="F21" s="188"/>
      <c r="G21" s="188"/>
    </row>
    <row r="22" spans="1:10" ht="18.95" customHeight="1">
      <c r="A22" s="202"/>
      <c r="B22" s="107" t="s">
        <v>21</v>
      </c>
      <c r="C22" s="108">
        <v>5210935</v>
      </c>
      <c r="D22" s="108">
        <v>114075</v>
      </c>
      <c r="F22" s="194">
        <v>6354643</v>
      </c>
      <c r="G22" s="194">
        <v>108323</v>
      </c>
      <c r="I22" s="188"/>
      <c r="J22" s="188"/>
    </row>
    <row r="23" spans="1:10" ht="18.95" customHeight="1">
      <c r="A23" s="202"/>
      <c r="B23" s="107" t="s">
        <v>143</v>
      </c>
      <c r="C23" s="108">
        <v>2801891</v>
      </c>
      <c r="D23" s="108">
        <v>30758</v>
      </c>
      <c r="F23" s="194">
        <v>3066777</v>
      </c>
      <c r="G23" s="194">
        <v>13454</v>
      </c>
    </row>
    <row r="24" spans="1:10" ht="18.95" hidden="1" customHeight="1">
      <c r="A24" s="202"/>
      <c r="B24" s="107" t="s">
        <v>144</v>
      </c>
      <c r="C24" s="108" t="s">
        <v>211</v>
      </c>
      <c r="D24" s="108" t="s">
        <v>211</v>
      </c>
      <c r="F24" s="194" t="s">
        <v>211</v>
      </c>
      <c r="G24" s="194" t="s">
        <v>211</v>
      </c>
    </row>
    <row r="25" spans="1:10" ht="18.95" customHeight="1">
      <c r="A25" s="202"/>
      <c r="B25" s="107" t="s">
        <v>177</v>
      </c>
      <c r="C25" s="108">
        <v>2902449</v>
      </c>
      <c r="D25" s="108">
        <v>11359</v>
      </c>
      <c r="F25" s="194">
        <v>2734821</v>
      </c>
      <c r="G25" s="194">
        <v>7691</v>
      </c>
    </row>
    <row r="26" spans="1:10" ht="18.95" customHeight="1">
      <c r="A26" s="202"/>
      <c r="B26" s="107" t="s">
        <v>215</v>
      </c>
      <c r="C26" s="108">
        <v>793844</v>
      </c>
      <c r="D26" s="108">
        <v>58604</v>
      </c>
      <c r="F26" s="194">
        <v>663026</v>
      </c>
      <c r="G26" s="194">
        <v>52653</v>
      </c>
    </row>
    <row r="27" spans="1:10" ht="18.95" customHeight="1">
      <c r="A27" s="202"/>
      <c r="B27" s="107" t="s">
        <v>145</v>
      </c>
      <c r="C27" s="108">
        <v>9397619</v>
      </c>
      <c r="D27" s="108">
        <v>1300923</v>
      </c>
      <c r="F27" s="194">
        <v>11080565</v>
      </c>
      <c r="G27" s="194">
        <v>1147559</v>
      </c>
    </row>
    <row r="28" spans="1:10" ht="18.95" customHeight="1">
      <c r="A28" s="202"/>
      <c r="B28" s="107" t="s">
        <v>146</v>
      </c>
      <c r="C28" s="108">
        <v>805833</v>
      </c>
      <c r="D28" s="108">
        <v>15962</v>
      </c>
      <c r="F28" s="194">
        <v>860477</v>
      </c>
      <c r="G28" s="194">
        <v>27934</v>
      </c>
    </row>
    <row r="29" spans="1:10" ht="18.95" hidden="1" customHeight="1">
      <c r="A29" s="202"/>
      <c r="B29" s="107" t="s">
        <v>147</v>
      </c>
      <c r="C29" s="108" t="s">
        <v>211</v>
      </c>
      <c r="D29" s="108" t="s">
        <v>211</v>
      </c>
      <c r="F29" s="194" t="s">
        <v>211</v>
      </c>
      <c r="G29" s="194" t="s">
        <v>211</v>
      </c>
    </row>
    <row r="30" spans="1:10" ht="18.95" customHeight="1">
      <c r="B30" s="107" t="s">
        <v>178</v>
      </c>
      <c r="C30" s="108">
        <v>615324</v>
      </c>
      <c r="D30" s="108">
        <v>11668</v>
      </c>
      <c r="F30" s="194">
        <v>450557</v>
      </c>
      <c r="G30" s="194">
        <v>8833</v>
      </c>
    </row>
    <row r="31" spans="1:10" ht="18.95" customHeight="1">
      <c r="B31" s="107" t="s">
        <v>217</v>
      </c>
      <c r="C31" s="108">
        <v>7859824</v>
      </c>
      <c r="D31" s="108">
        <v>1011114</v>
      </c>
      <c r="F31" s="194">
        <v>5041543</v>
      </c>
      <c r="G31" s="194">
        <v>736779</v>
      </c>
    </row>
    <row r="32" spans="1:10" ht="18.95" customHeight="1">
      <c r="B32" s="107" t="s">
        <v>216</v>
      </c>
      <c r="C32" s="108">
        <v>646151</v>
      </c>
      <c r="D32" s="108">
        <v>48652</v>
      </c>
      <c r="F32" s="194">
        <v>288973</v>
      </c>
      <c r="G32" s="194">
        <v>15602</v>
      </c>
    </row>
    <row r="33" spans="1:7" ht="18.95" customHeight="1">
      <c r="B33" s="107" t="s">
        <v>284</v>
      </c>
      <c r="C33" s="108">
        <v>379259</v>
      </c>
      <c r="D33" s="108">
        <v>66839</v>
      </c>
      <c r="F33" s="199">
        <v>10641</v>
      </c>
      <c r="G33" s="199">
        <v>9761</v>
      </c>
    </row>
    <row r="34" spans="1:7" ht="18.95" hidden="1" customHeight="1">
      <c r="B34" s="107" t="s">
        <v>285</v>
      </c>
      <c r="C34" s="108">
        <v>0</v>
      </c>
      <c r="D34" s="108">
        <v>0</v>
      </c>
      <c r="F34" s="194">
        <v>0</v>
      </c>
      <c r="G34" s="194">
        <v>0</v>
      </c>
    </row>
    <row r="35" spans="1:7" ht="18.95" customHeight="1">
      <c r="B35" s="107" t="s">
        <v>22</v>
      </c>
      <c r="C35" s="108">
        <v>137292086</v>
      </c>
      <c r="D35" s="108">
        <v>10850572</v>
      </c>
      <c r="F35" s="194">
        <v>144586264</v>
      </c>
      <c r="G35" s="194">
        <v>7731787</v>
      </c>
    </row>
    <row r="36" spans="1:7" ht="18.95" customHeight="1">
      <c r="B36" s="107" t="s">
        <v>148</v>
      </c>
      <c r="C36" s="108">
        <v>3171</v>
      </c>
      <c r="D36" s="108">
        <v>646</v>
      </c>
      <c r="F36" s="194">
        <v>7544</v>
      </c>
      <c r="G36" s="194">
        <v>856</v>
      </c>
    </row>
    <row r="37" spans="1:7" ht="18.95" customHeight="1"/>
    <row r="38" spans="1:7" ht="30.75" hidden="1" customHeight="1">
      <c r="A38" s="189" t="s">
        <v>28</v>
      </c>
      <c r="B38" s="321" t="s">
        <v>191</v>
      </c>
      <c r="C38" s="321"/>
      <c r="D38" s="321"/>
      <c r="E38" s="321"/>
      <c r="F38" s="321"/>
      <c r="G38" s="321"/>
    </row>
    <row r="39" spans="1:7" ht="29.25" hidden="1" customHeight="1">
      <c r="A39" s="189" t="s">
        <v>43</v>
      </c>
      <c r="B39" s="321" t="s">
        <v>190</v>
      </c>
      <c r="C39" s="321"/>
      <c r="D39" s="321"/>
      <c r="E39" s="321"/>
      <c r="F39" s="321"/>
      <c r="G39" s="321"/>
    </row>
    <row r="40" spans="1:7" ht="18">
      <c r="A40" s="187" t="s">
        <v>150</v>
      </c>
      <c r="B40" s="200" t="s">
        <v>228</v>
      </c>
    </row>
  </sheetData>
  <mergeCells count="6">
    <mergeCell ref="B39:G39"/>
    <mergeCell ref="C4:D4"/>
    <mergeCell ref="F4:G4"/>
    <mergeCell ref="A21:B21"/>
    <mergeCell ref="A10:B10"/>
    <mergeCell ref="B38:G38"/>
  </mergeCells>
  <phoneticPr fontId="3" type="noConversion"/>
  <pageMargins left="0.39370078740157499" right="0.39370078740157499" top="0.22" bottom="0.3" header="0.22" footer="0.17"/>
  <pageSetup paperSize="9" orientation="landscape" r:id="rId1"/>
  <headerFooter scaleWithDoc="0">
    <oddFooter>&amp;R&amp;"Arial,Regular"&amp;10&amp;A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8"/>
  <sheetViews>
    <sheetView workbookViewId="0"/>
  </sheetViews>
  <sheetFormatPr defaultColWidth="8.875" defaultRowHeight="15"/>
  <cols>
    <col min="1" max="1" width="8.875" style="1"/>
    <col min="2" max="2" width="13.5" style="1" customWidth="1"/>
    <col min="3" max="3" width="13.125" style="1" bestFit="1" customWidth="1"/>
    <col min="4" max="4" width="4.875" style="1" customWidth="1"/>
    <col min="5" max="5" width="23.5" style="1" customWidth="1"/>
    <col min="6" max="6" width="19.75" style="1" customWidth="1"/>
    <col min="7" max="7" width="23.25" style="1" customWidth="1"/>
    <col min="8" max="8" width="24.375" style="7" customWidth="1"/>
    <col min="9" max="16384" width="8.875" style="1"/>
  </cols>
  <sheetData>
    <row r="1" spans="1:9" ht="15.75">
      <c r="A1" s="51" t="s">
        <v>339</v>
      </c>
      <c r="B1" s="51"/>
      <c r="C1" s="51"/>
      <c r="D1" s="51"/>
      <c r="E1" s="51"/>
      <c r="F1" s="52"/>
      <c r="G1" s="52"/>
    </row>
    <row r="2" spans="1:9" ht="6.75" customHeight="1">
      <c r="A2" s="53"/>
      <c r="B2" s="53"/>
      <c r="C2" s="322"/>
      <c r="D2" s="322"/>
      <c r="E2" s="322"/>
      <c r="F2" s="53"/>
      <c r="G2" s="53"/>
    </row>
    <row r="3" spans="1:9">
      <c r="A3" s="54" t="s">
        <v>328</v>
      </c>
      <c r="B3" s="54"/>
      <c r="C3" s="286">
        <v>134699459</v>
      </c>
      <c r="D3" s="59" t="s">
        <v>329</v>
      </c>
      <c r="E3" s="55"/>
      <c r="F3" s="54"/>
      <c r="G3" s="54" t="s">
        <v>73</v>
      </c>
      <c r="H3" s="54"/>
      <c r="I3" s="54"/>
    </row>
    <row r="4" spans="1:9">
      <c r="A4" s="54" t="s">
        <v>330</v>
      </c>
      <c r="C4" s="286">
        <v>580601</v>
      </c>
      <c r="D4" s="286" t="s">
        <v>329</v>
      </c>
      <c r="F4" s="53"/>
      <c r="G4" s="53"/>
    </row>
    <row r="5" spans="1:9" ht="15" customHeight="1">
      <c r="A5" s="54" t="s">
        <v>331</v>
      </c>
      <c r="B5" s="53"/>
      <c r="C5" s="286">
        <v>232</v>
      </c>
      <c r="D5" s="53"/>
      <c r="E5" s="323"/>
      <c r="F5" s="323"/>
      <c r="G5" s="53"/>
    </row>
    <row r="6" spans="1:9" ht="39" thickBot="1">
      <c r="A6" s="324" t="s">
        <v>74</v>
      </c>
      <c r="B6" s="324"/>
      <c r="C6" s="324"/>
      <c r="D6" s="56"/>
      <c r="E6" s="57" t="s">
        <v>84</v>
      </c>
      <c r="F6" s="57" t="s">
        <v>85</v>
      </c>
      <c r="G6" s="57" t="s">
        <v>75</v>
      </c>
      <c r="H6" s="57" t="s">
        <v>86</v>
      </c>
    </row>
    <row r="7" spans="1:9" hidden="1">
      <c r="A7" s="58" t="s">
        <v>76</v>
      </c>
      <c r="B7" s="58"/>
      <c r="C7" s="58"/>
      <c r="D7" s="58"/>
      <c r="E7" s="287">
        <v>852</v>
      </c>
      <c r="F7" s="287">
        <v>3.6724137931034484</v>
      </c>
      <c r="G7" s="287">
        <v>1</v>
      </c>
      <c r="H7" s="288">
        <v>2.8398591200000003E-2</v>
      </c>
    </row>
    <row r="8" spans="1:9">
      <c r="A8" s="59" t="s">
        <v>77</v>
      </c>
      <c r="B8" s="59"/>
      <c r="C8" s="59"/>
      <c r="D8" s="59"/>
      <c r="E8" s="287">
        <v>53933243</v>
      </c>
      <c r="F8" s="287">
        <v>232470.875</v>
      </c>
      <c r="G8" s="287">
        <v>768709</v>
      </c>
      <c r="H8" s="288">
        <v>3039.9554830975003</v>
      </c>
    </row>
    <row r="9" spans="1:9">
      <c r="A9" s="59" t="s">
        <v>78</v>
      </c>
      <c r="B9" s="59"/>
      <c r="C9" s="59"/>
      <c r="D9" s="59"/>
      <c r="E9" s="287">
        <v>32900194</v>
      </c>
      <c r="F9" s="287">
        <v>141811.18103448275</v>
      </c>
      <c r="G9" s="287">
        <v>328693</v>
      </c>
      <c r="H9" s="288">
        <v>6971.3183716530002</v>
      </c>
    </row>
    <row r="10" spans="1:9" hidden="1">
      <c r="A10" s="59" t="s">
        <v>79</v>
      </c>
      <c r="B10" s="59"/>
      <c r="C10" s="59"/>
      <c r="D10" s="59"/>
      <c r="E10" s="287">
        <v>136</v>
      </c>
      <c r="F10" s="287">
        <v>0.58620689655172409</v>
      </c>
      <c r="G10" s="287">
        <v>37</v>
      </c>
      <c r="H10" s="288">
        <v>6.1568272000000002E-3</v>
      </c>
    </row>
    <row r="11" spans="1:9">
      <c r="A11" s="59" t="s">
        <v>80</v>
      </c>
      <c r="B11" s="59"/>
      <c r="C11" s="59"/>
      <c r="D11" s="59"/>
      <c r="E11" s="287">
        <v>9902722</v>
      </c>
      <c r="F11" s="287">
        <v>42684.146551724138</v>
      </c>
      <c r="G11" s="287">
        <v>202775</v>
      </c>
      <c r="H11" s="288">
        <v>1276.1072812316399</v>
      </c>
    </row>
    <row r="12" spans="1:9">
      <c r="A12" s="59" t="s">
        <v>81</v>
      </c>
      <c r="B12" s="59"/>
      <c r="C12" s="59"/>
      <c r="D12" s="59"/>
      <c r="E12" s="287">
        <v>14205048</v>
      </c>
      <c r="F12" s="287">
        <v>61228.65517241379</v>
      </c>
      <c r="G12" s="287">
        <v>165705</v>
      </c>
      <c r="H12" s="288">
        <v>763.63952968900014</v>
      </c>
    </row>
    <row r="13" spans="1:9">
      <c r="A13" s="59" t="s">
        <v>82</v>
      </c>
      <c r="B13" s="53"/>
      <c r="C13" s="53"/>
      <c r="D13" s="53"/>
      <c r="E13" s="287">
        <v>1182832</v>
      </c>
      <c r="F13" s="287">
        <v>5098.4137931034484</v>
      </c>
      <c r="G13" s="287">
        <v>18559</v>
      </c>
      <c r="H13" s="288">
        <v>153.8680638335</v>
      </c>
    </row>
    <row r="14" spans="1:9">
      <c r="A14" s="59" t="s">
        <v>83</v>
      </c>
      <c r="B14" s="59"/>
      <c r="C14" s="59"/>
      <c r="D14" s="59"/>
      <c r="E14" s="287">
        <v>21671164</v>
      </c>
      <c r="F14" s="287">
        <v>93410.18965517242</v>
      </c>
      <c r="G14" s="287">
        <v>246507</v>
      </c>
      <c r="H14" s="288">
        <v>1426.8400021904999</v>
      </c>
    </row>
    <row r="15" spans="1:9">
      <c r="A15" s="59" t="s">
        <v>332</v>
      </c>
      <c r="B15" s="59"/>
      <c r="C15" s="59"/>
      <c r="D15" s="59"/>
      <c r="E15" s="287">
        <v>819517</v>
      </c>
      <c r="F15" s="287">
        <v>3532.4008620689656</v>
      </c>
      <c r="G15" s="287">
        <v>25229</v>
      </c>
      <c r="H15" s="288">
        <v>3.4725309898000001</v>
      </c>
    </row>
    <row r="16" spans="1:9">
      <c r="A16" s="59" t="s">
        <v>333</v>
      </c>
      <c r="B16" s="59"/>
      <c r="C16" s="59"/>
      <c r="D16" s="59"/>
      <c r="E16" s="287">
        <f>83751+E7+E10</f>
        <v>84739</v>
      </c>
      <c r="F16" s="287">
        <f>360.995689655172+F7+F10</f>
        <v>365.25431034482716</v>
      </c>
      <c r="G16" s="287">
        <f>G7+G10+10952</f>
        <v>10990</v>
      </c>
      <c r="H16" s="288">
        <f>H7+H10+10.63787262725</f>
        <v>10.672428045649999</v>
      </c>
    </row>
    <row r="17" spans="1:8">
      <c r="A17" s="53"/>
      <c r="B17" s="322"/>
      <c r="C17" s="322"/>
      <c r="D17" s="322"/>
      <c r="E17" s="60"/>
      <c r="F17" s="60"/>
      <c r="G17" s="60"/>
    </row>
    <row r="18" spans="1:8">
      <c r="A18" s="53" t="s">
        <v>335</v>
      </c>
      <c r="B18" s="53"/>
      <c r="C18" s="53"/>
      <c r="D18" s="53"/>
      <c r="E18" s="60"/>
      <c r="F18" s="60"/>
      <c r="G18" s="60"/>
    </row>
    <row r="19" spans="1:8">
      <c r="A19" s="53" t="s">
        <v>334</v>
      </c>
      <c r="B19" s="53"/>
      <c r="C19" s="53"/>
      <c r="D19" s="53"/>
      <c r="E19" s="60"/>
      <c r="F19" s="60"/>
      <c r="G19" s="60"/>
    </row>
    <row r="20" spans="1:8">
      <c r="A20" s="59" t="s">
        <v>337</v>
      </c>
      <c r="B20" s="59"/>
      <c r="C20" s="59"/>
      <c r="D20" s="59"/>
      <c r="E20" s="7"/>
      <c r="F20" s="7"/>
      <c r="G20" s="7"/>
    </row>
    <row r="21" spans="1:8" ht="13.5" customHeight="1">
      <c r="A21" s="7"/>
      <c r="B21" s="7"/>
      <c r="C21" s="7"/>
      <c r="D21" s="7"/>
      <c r="E21" s="7"/>
      <c r="F21" s="7"/>
      <c r="G21" s="7"/>
    </row>
    <row r="22" spans="1:8">
      <c r="H22" s="1"/>
    </row>
    <row r="23" spans="1:8" ht="6" customHeight="1">
      <c r="H23" s="1"/>
    </row>
    <row r="24" spans="1:8">
      <c r="H24" s="1"/>
    </row>
    <row r="25" spans="1:8" ht="15.75" customHeight="1">
      <c r="H25" s="1"/>
    </row>
    <row r="26" spans="1:8">
      <c r="H26" s="1"/>
    </row>
    <row r="27" spans="1:8">
      <c r="H27" s="1"/>
    </row>
    <row r="28" spans="1:8">
      <c r="H28" s="1"/>
    </row>
    <row r="29" spans="1:8">
      <c r="A29" s="7"/>
      <c r="H29" s="1"/>
    </row>
    <row r="30" spans="1:8">
      <c r="H30" s="1"/>
    </row>
    <row r="31" spans="1:8">
      <c r="H31" s="1"/>
    </row>
    <row r="32" spans="1:8">
      <c r="H32" s="1"/>
    </row>
    <row r="33" spans="8:8">
      <c r="H33" s="1"/>
    </row>
    <row r="34" spans="8:8">
      <c r="H34" s="1"/>
    </row>
    <row r="35" spans="8:8" s="9" customFormat="1" ht="14.25"/>
    <row r="36" spans="8:8">
      <c r="H36" s="1"/>
    </row>
    <row r="37" spans="8:8" ht="15.6" customHeight="1">
      <c r="H37" s="1"/>
    </row>
    <row r="38" spans="8:8">
      <c r="H38" s="1"/>
    </row>
  </sheetData>
  <mergeCells count="4">
    <mergeCell ref="C2:E2"/>
    <mergeCell ref="E5:F5"/>
    <mergeCell ref="A6:C6"/>
    <mergeCell ref="B17:D17"/>
  </mergeCells>
  <phoneticPr fontId="3" type="noConversion"/>
  <pageMargins left="0.39370078740157483" right="0.39370078740157483" top="0.39370078740157483" bottom="0.39370078740157483" header="0.39370078740157483" footer="0.31496062992125984"/>
  <pageSetup paperSize="9" scale="90" orientation="landscape" r:id="rId1"/>
  <headerFooter scaleWithDoc="0">
    <oddFooter>&amp;R&amp;"Arial,Regular"&amp;10&amp;A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zoomScale="70" zoomScaleNormal="70" workbookViewId="0">
      <selection activeCell="A21" sqref="A21:XFD21"/>
    </sheetView>
  </sheetViews>
  <sheetFormatPr defaultColWidth="9" defaultRowHeight="14.25"/>
  <cols>
    <col min="1" max="1" width="3.875" style="12" customWidth="1"/>
    <col min="2" max="2" width="9" style="12"/>
    <col min="3" max="3" width="31.375" style="12" customWidth="1"/>
    <col min="4" max="4" width="22.625" style="12" customWidth="1"/>
    <col min="5" max="5" width="18.375" style="12" customWidth="1"/>
    <col min="6" max="6" width="4.125" style="12" customWidth="1"/>
    <col min="7" max="7" width="17.875" style="12" customWidth="1"/>
    <col min="8" max="8" width="16.5" style="12" customWidth="1"/>
    <col min="9" max="9" width="3.25" style="12" customWidth="1"/>
    <col min="10" max="10" width="15.25" style="12" customWidth="1"/>
    <col min="11" max="16384" width="9" style="12"/>
  </cols>
  <sheetData>
    <row r="1" spans="1:10" ht="15">
      <c r="A1" s="186" t="s">
        <v>291</v>
      </c>
    </row>
    <row r="2" spans="1:10" ht="10.5" customHeight="1">
      <c r="A2" s="186"/>
    </row>
    <row r="3" spans="1:10" s="13" customFormat="1" ht="15">
      <c r="A3" s="13" t="s">
        <v>59</v>
      </c>
      <c r="G3" s="179"/>
    </row>
    <row r="4" spans="1:10" ht="9" customHeight="1">
      <c r="E4" s="291"/>
      <c r="F4" s="291"/>
      <c r="G4" s="291"/>
    </row>
    <row r="5" spans="1:10" ht="16.5" customHeight="1">
      <c r="A5" s="14"/>
      <c r="B5" s="14"/>
      <c r="C5" s="14"/>
      <c r="D5" s="14"/>
      <c r="E5" s="292" t="s">
        <v>289</v>
      </c>
      <c r="F5" s="292"/>
      <c r="G5" s="292"/>
      <c r="H5" s="293" t="s">
        <v>243</v>
      </c>
      <c r="I5" s="293"/>
      <c r="J5" s="293"/>
    </row>
    <row r="6" spans="1:10" ht="9.75" customHeight="1">
      <c r="B6" s="13"/>
      <c r="E6" s="231"/>
      <c r="F6" s="232"/>
      <c r="G6" s="232"/>
      <c r="H6" s="15"/>
      <c r="I6" s="16"/>
    </row>
    <row r="7" spans="1:10" ht="17.25" customHeight="1">
      <c r="A7" s="13" t="s">
        <v>244</v>
      </c>
      <c r="E7" s="231">
        <v>2622.7417484209991</v>
      </c>
      <c r="F7" s="232" t="s">
        <v>123</v>
      </c>
      <c r="G7" s="233"/>
      <c r="H7" s="15">
        <v>2415.2062917990006</v>
      </c>
      <c r="I7" s="16" t="s">
        <v>122</v>
      </c>
      <c r="J7" s="12" t="s">
        <v>242</v>
      </c>
    </row>
    <row r="8" spans="1:10" ht="15">
      <c r="A8" s="13" t="s">
        <v>58</v>
      </c>
      <c r="B8" s="19"/>
      <c r="C8" s="19"/>
      <c r="D8" s="19"/>
      <c r="E8" s="234">
        <v>2603</v>
      </c>
      <c r="F8" s="19"/>
      <c r="G8" s="19"/>
      <c r="H8" s="212">
        <v>2597</v>
      </c>
      <c r="I8" s="19"/>
      <c r="J8" s="12" t="s">
        <v>242</v>
      </c>
    </row>
    <row r="9" spans="1:10" ht="15">
      <c r="A9" s="13" t="s">
        <v>290</v>
      </c>
      <c r="B9" s="19"/>
      <c r="C9" s="19"/>
      <c r="D9" s="19"/>
      <c r="E9" s="234">
        <v>154</v>
      </c>
      <c r="F9" s="19"/>
      <c r="G9" s="19"/>
      <c r="H9" s="212">
        <v>147</v>
      </c>
      <c r="I9" s="19"/>
      <c r="J9" s="12" t="s">
        <v>242</v>
      </c>
    </row>
    <row r="10" spans="1:10" ht="15">
      <c r="A10" s="13"/>
      <c r="B10" s="19"/>
      <c r="C10" s="19"/>
      <c r="D10" s="19"/>
      <c r="E10" s="212"/>
      <c r="F10" s="19"/>
      <c r="G10" s="19"/>
      <c r="H10" s="212"/>
      <c r="I10" s="19"/>
    </row>
    <row r="11" spans="1:10" s="19" customFormat="1" ht="25.5" customHeight="1">
      <c r="A11" s="18" t="s">
        <v>60</v>
      </c>
    </row>
    <row r="12" spans="1:10" s="19" customFormat="1" ht="17.25" customHeight="1">
      <c r="E12" s="294" t="s">
        <v>289</v>
      </c>
      <c r="F12" s="294"/>
      <c r="G12" s="294"/>
      <c r="H12" s="295" t="s">
        <v>243</v>
      </c>
      <c r="I12" s="295"/>
      <c r="J12" s="295"/>
    </row>
    <row r="13" spans="1:10" s="19" customFormat="1" ht="25.5" customHeight="1">
      <c r="A13" s="182" t="s">
        <v>61</v>
      </c>
      <c r="B13" s="182"/>
      <c r="C13" s="182"/>
      <c r="E13" s="296" t="s">
        <v>17</v>
      </c>
      <c r="F13" s="296"/>
      <c r="G13" s="296"/>
      <c r="H13" s="183"/>
      <c r="I13" s="183" t="s">
        <v>17</v>
      </c>
      <c r="J13" s="183"/>
    </row>
    <row r="14" spans="1:10" s="19" customFormat="1" ht="9.75" customHeight="1">
      <c r="E14" s="18"/>
      <c r="H14" s="219"/>
    </row>
    <row r="15" spans="1:10" s="19" customFormat="1" ht="17.25" customHeight="1">
      <c r="A15" s="235" t="s">
        <v>213</v>
      </c>
      <c r="B15" s="18"/>
      <c r="E15" s="210">
        <v>24529223</v>
      </c>
      <c r="F15" s="210"/>
      <c r="G15" s="17"/>
      <c r="H15" s="212">
        <v>18677024</v>
      </c>
      <c r="J15" s="12" t="s">
        <v>242</v>
      </c>
    </row>
    <row r="16" spans="1:10" s="19" customFormat="1" ht="17.25" customHeight="1">
      <c r="A16" s="235" t="s">
        <v>177</v>
      </c>
      <c r="E16" s="211">
        <v>2902449</v>
      </c>
      <c r="F16" s="211"/>
      <c r="H16" s="212">
        <v>2734821</v>
      </c>
      <c r="J16" s="12" t="s">
        <v>242</v>
      </c>
    </row>
    <row r="17" spans="1:10" s="19" customFormat="1" ht="17.25" customHeight="1">
      <c r="A17" s="235" t="s">
        <v>215</v>
      </c>
      <c r="B17" s="18"/>
      <c r="E17" s="210">
        <v>793844</v>
      </c>
      <c r="F17" s="210"/>
      <c r="G17" s="17"/>
      <c r="H17" s="212">
        <v>663026</v>
      </c>
      <c r="J17" s="12" t="s">
        <v>242</v>
      </c>
    </row>
    <row r="18" spans="1:10" s="19" customFormat="1" ht="17.25" customHeight="1">
      <c r="A18" s="235" t="s">
        <v>178</v>
      </c>
      <c r="B18" s="18"/>
      <c r="E18" s="210">
        <v>615324</v>
      </c>
      <c r="F18" s="210"/>
      <c r="G18" s="17"/>
      <c r="H18" s="212">
        <v>467762</v>
      </c>
      <c r="J18" s="12" t="s">
        <v>297</v>
      </c>
    </row>
    <row r="19" spans="1:10" s="19" customFormat="1" ht="17.25" customHeight="1">
      <c r="A19" s="18" t="s">
        <v>217</v>
      </c>
      <c r="E19" s="210">
        <v>7859824</v>
      </c>
      <c r="F19" s="210"/>
      <c r="G19" s="17"/>
      <c r="H19" s="212">
        <v>5041543</v>
      </c>
      <c r="J19" s="12" t="s">
        <v>242</v>
      </c>
    </row>
    <row r="20" spans="1:10" s="19" customFormat="1" ht="17.25" customHeight="1">
      <c r="A20" s="235" t="s">
        <v>216</v>
      </c>
      <c r="B20" s="18"/>
      <c r="E20" s="210">
        <v>646151</v>
      </c>
      <c r="F20" s="210"/>
      <c r="G20" s="17"/>
      <c r="H20" s="212">
        <v>288973</v>
      </c>
      <c r="J20" s="12" t="s">
        <v>242</v>
      </c>
    </row>
    <row r="21" spans="1:10" s="19" customFormat="1" ht="17.25" hidden="1" customHeight="1">
      <c r="A21" s="235" t="s">
        <v>221</v>
      </c>
      <c r="B21" s="18"/>
      <c r="E21" s="210">
        <v>450</v>
      </c>
      <c r="F21" s="210"/>
      <c r="G21" s="17"/>
      <c r="H21" s="212">
        <v>233</v>
      </c>
      <c r="J21" s="12" t="s">
        <v>242</v>
      </c>
    </row>
    <row r="22" spans="1:10" s="19" customFormat="1" ht="17.25" customHeight="1">
      <c r="A22" s="235" t="s">
        <v>219</v>
      </c>
      <c r="B22" s="18"/>
      <c r="E22" s="210">
        <v>263966</v>
      </c>
      <c r="F22" s="210"/>
      <c r="G22" s="17"/>
      <c r="H22" s="212">
        <v>149922</v>
      </c>
      <c r="J22" s="12" t="s">
        <v>242</v>
      </c>
    </row>
    <row r="23" spans="1:10" s="19" customFormat="1" ht="17.25" customHeight="1">
      <c r="A23" s="235" t="s">
        <v>293</v>
      </c>
      <c r="B23" s="18"/>
      <c r="E23" s="210">
        <v>599787</v>
      </c>
      <c r="F23" s="210"/>
      <c r="G23" s="17"/>
      <c r="H23" s="212">
        <v>40</v>
      </c>
      <c r="J23" s="12" t="s">
        <v>297</v>
      </c>
    </row>
    <row r="24" spans="1:10" s="19" customFormat="1" ht="17.25" customHeight="1">
      <c r="A24" s="235" t="s">
        <v>294</v>
      </c>
      <c r="B24" s="18"/>
      <c r="E24" s="210">
        <v>17165</v>
      </c>
      <c r="F24" s="210"/>
      <c r="G24" s="17"/>
      <c r="H24" s="212">
        <v>5948</v>
      </c>
      <c r="J24" s="12" t="s">
        <v>298</v>
      </c>
    </row>
    <row r="25" spans="1:10" s="19" customFormat="1" ht="17.25" customHeight="1">
      <c r="A25" s="235" t="s">
        <v>295</v>
      </c>
      <c r="B25" s="18"/>
      <c r="E25" s="210">
        <v>8080</v>
      </c>
      <c r="F25" s="210"/>
      <c r="G25" s="17"/>
      <c r="H25" s="212">
        <v>0</v>
      </c>
      <c r="J25" s="12" t="s">
        <v>314</v>
      </c>
    </row>
    <row r="26" spans="1:10" s="19" customFormat="1" ht="17.25" customHeight="1">
      <c r="A26" s="235" t="s">
        <v>134</v>
      </c>
      <c r="B26" s="18"/>
      <c r="E26" s="210">
        <v>7876581</v>
      </c>
      <c r="F26" s="210"/>
      <c r="G26" s="17"/>
      <c r="H26" s="212">
        <v>3499105</v>
      </c>
      <c r="J26" s="12" t="s">
        <v>242</v>
      </c>
    </row>
    <row r="27" spans="1:10" ht="17.25" customHeight="1">
      <c r="G27" s="184"/>
      <c r="J27" s="16"/>
    </row>
    <row r="28" spans="1:10" ht="17.25" customHeight="1">
      <c r="A28" s="290" t="s">
        <v>52</v>
      </c>
      <c r="B28" s="290"/>
      <c r="C28" s="290"/>
      <c r="J28" s="16"/>
    </row>
    <row r="29" spans="1:10" ht="9.75" customHeight="1">
      <c r="A29" s="184"/>
      <c r="B29" s="184"/>
      <c r="C29" s="184"/>
      <c r="J29" s="16"/>
    </row>
    <row r="30" spans="1:10" s="19" customFormat="1" ht="17.25" customHeight="1">
      <c r="A30" s="235" t="s">
        <v>124</v>
      </c>
      <c r="B30" s="18"/>
      <c r="E30" s="210">
        <v>32394</v>
      </c>
      <c r="F30" s="210"/>
      <c r="G30" s="213" t="s">
        <v>299</v>
      </c>
      <c r="H30" s="212">
        <v>31150</v>
      </c>
      <c r="J30" s="214" t="s">
        <v>218</v>
      </c>
    </row>
    <row r="31" spans="1:10" s="19" customFormat="1" ht="17.25" customHeight="1">
      <c r="A31" s="18" t="s">
        <v>213</v>
      </c>
      <c r="E31" s="210">
        <v>297225</v>
      </c>
      <c r="F31" s="210"/>
      <c r="G31" s="213" t="s">
        <v>300</v>
      </c>
      <c r="H31" s="212">
        <v>187004</v>
      </c>
      <c r="J31" s="214" t="s">
        <v>239</v>
      </c>
    </row>
    <row r="32" spans="1:10" ht="17.25" customHeight="1">
      <c r="A32" s="18" t="s">
        <v>178</v>
      </c>
      <c r="B32" s="19"/>
      <c r="C32" s="19"/>
      <c r="D32" s="19"/>
      <c r="E32" s="210">
        <v>17041</v>
      </c>
      <c r="F32" s="210"/>
      <c r="G32" s="213" t="s">
        <v>307</v>
      </c>
      <c r="H32" s="212">
        <v>12097</v>
      </c>
      <c r="I32" s="19"/>
      <c r="J32" s="214" t="s">
        <v>313</v>
      </c>
    </row>
    <row r="33" spans="1:10" ht="17.25" customHeight="1">
      <c r="A33" s="18" t="s">
        <v>217</v>
      </c>
      <c r="B33" s="19"/>
      <c r="C33" s="19"/>
      <c r="D33" s="19"/>
      <c r="E33" s="210">
        <v>1207462</v>
      </c>
      <c r="F33" s="210"/>
      <c r="G33" s="213" t="s">
        <v>308</v>
      </c>
      <c r="H33" s="212">
        <v>1079146</v>
      </c>
      <c r="I33" s="19"/>
      <c r="J33" s="214" t="s">
        <v>240</v>
      </c>
    </row>
    <row r="34" spans="1:10" ht="17.25" customHeight="1">
      <c r="A34" s="18" t="s">
        <v>216</v>
      </c>
      <c r="B34" s="19"/>
      <c r="C34" s="19"/>
      <c r="D34" s="19"/>
      <c r="E34" s="210">
        <v>63179</v>
      </c>
      <c r="F34" s="210"/>
      <c r="G34" s="213" t="s">
        <v>305</v>
      </c>
      <c r="H34" s="212">
        <v>38788</v>
      </c>
      <c r="I34" s="19"/>
      <c r="J34" s="214" t="s">
        <v>225</v>
      </c>
    </row>
    <row r="35" spans="1:10" ht="17.25" customHeight="1">
      <c r="A35" s="18" t="s">
        <v>296</v>
      </c>
      <c r="B35" s="19"/>
      <c r="C35" s="19"/>
      <c r="D35" s="19"/>
      <c r="E35" s="210">
        <v>73304</v>
      </c>
      <c r="F35" s="210"/>
      <c r="G35" s="213" t="s">
        <v>309</v>
      </c>
      <c r="H35" s="212">
        <v>9761</v>
      </c>
      <c r="I35" s="19"/>
      <c r="J35" s="214" t="s">
        <v>310</v>
      </c>
    </row>
    <row r="36" spans="1:10" s="19" customFormat="1" ht="17.25" hidden="1" customHeight="1">
      <c r="A36" s="18" t="s">
        <v>221</v>
      </c>
      <c r="E36" s="210">
        <v>50</v>
      </c>
      <c r="F36" s="210"/>
      <c r="G36" s="213" t="s">
        <v>301</v>
      </c>
      <c r="H36" s="212">
        <v>24</v>
      </c>
      <c r="J36" s="214" t="s">
        <v>222</v>
      </c>
    </row>
    <row r="37" spans="1:10" ht="17.25" customHeight="1">
      <c r="A37" s="18" t="s">
        <v>219</v>
      </c>
      <c r="B37" s="19"/>
      <c r="C37" s="19"/>
      <c r="D37" s="19"/>
      <c r="E37" s="210">
        <v>83258</v>
      </c>
      <c r="F37" s="210"/>
      <c r="G37" s="213" t="s">
        <v>302</v>
      </c>
      <c r="H37" s="212">
        <v>34522</v>
      </c>
      <c r="I37" s="19"/>
      <c r="J37" s="214" t="s">
        <v>220</v>
      </c>
    </row>
    <row r="38" spans="1:10" ht="17.25" customHeight="1">
      <c r="A38" s="18" t="s">
        <v>295</v>
      </c>
      <c r="B38" s="19"/>
      <c r="C38" s="19"/>
      <c r="D38" s="19"/>
      <c r="E38" s="210">
        <v>2306</v>
      </c>
      <c r="F38" s="210"/>
      <c r="G38" s="213" t="s">
        <v>303</v>
      </c>
      <c r="H38" s="212">
        <v>0</v>
      </c>
      <c r="I38" s="19"/>
      <c r="J38" s="12" t="s">
        <v>314</v>
      </c>
    </row>
    <row r="39" spans="1:10" ht="17.25" customHeight="1">
      <c r="A39" s="18" t="s">
        <v>293</v>
      </c>
      <c r="B39" s="19"/>
      <c r="C39" s="19"/>
      <c r="D39" s="19"/>
      <c r="E39" s="210">
        <v>6128</v>
      </c>
      <c r="F39" s="210"/>
      <c r="G39" s="213" t="s">
        <v>305</v>
      </c>
      <c r="H39" s="212">
        <v>15</v>
      </c>
      <c r="I39" s="19"/>
      <c r="J39" s="214" t="s">
        <v>312</v>
      </c>
    </row>
    <row r="40" spans="1:10" ht="17.25" customHeight="1">
      <c r="A40" s="18" t="s">
        <v>294</v>
      </c>
      <c r="B40" s="19"/>
      <c r="C40" s="19"/>
      <c r="D40" s="19"/>
      <c r="E40" s="210">
        <v>4987</v>
      </c>
      <c r="F40" s="210"/>
      <c r="G40" s="213" t="s">
        <v>304</v>
      </c>
      <c r="H40" s="212">
        <v>4551</v>
      </c>
      <c r="I40" s="19"/>
      <c r="J40" s="214" t="s">
        <v>311</v>
      </c>
    </row>
    <row r="41" spans="1:10" ht="17.25" customHeight="1">
      <c r="A41" s="18" t="s">
        <v>210</v>
      </c>
      <c r="B41" s="19"/>
      <c r="C41" s="19"/>
      <c r="D41" s="19"/>
      <c r="E41" s="210">
        <v>5367</v>
      </c>
      <c r="F41" s="210"/>
      <c r="G41" s="213" t="s">
        <v>306</v>
      </c>
      <c r="H41" s="212">
        <v>2733</v>
      </c>
      <c r="I41" s="19"/>
      <c r="J41" s="214" t="s">
        <v>224</v>
      </c>
    </row>
    <row r="42" spans="1:10" ht="17.25" customHeight="1">
      <c r="A42" s="18"/>
      <c r="B42" s="19"/>
      <c r="C42" s="19"/>
      <c r="D42" s="19"/>
      <c r="E42" s="210"/>
      <c r="F42" s="210"/>
      <c r="G42" s="213"/>
      <c r="H42" s="212"/>
      <c r="I42" s="19"/>
      <c r="J42" s="214"/>
    </row>
    <row r="43" spans="1:10" ht="17.25" customHeight="1">
      <c r="A43" s="18"/>
      <c r="B43" s="19"/>
      <c r="C43" s="19"/>
      <c r="D43" s="19"/>
      <c r="E43" s="210"/>
      <c r="F43" s="210"/>
      <c r="G43" s="213"/>
      <c r="H43" s="212"/>
      <c r="I43" s="19"/>
      <c r="J43" s="214"/>
    </row>
    <row r="44" spans="1:10" ht="17.25" customHeight="1">
      <c r="A44" s="18"/>
      <c r="B44" s="19"/>
      <c r="C44" s="19"/>
      <c r="D44" s="19"/>
      <c r="E44" s="210"/>
      <c r="F44" s="210"/>
      <c r="G44" s="213"/>
      <c r="H44" s="212"/>
      <c r="I44" s="19"/>
      <c r="J44" s="214"/>
    </row>
    <row r="45" spans="1:10" ht="17.25" customHeight="1">
      <c r="A45" s="18"/>
      <c r="B45" s="19"/>
      <c r="C45" s="19"/>
      <c r="D45" s="19"/>
      <c r="E45" s="210"/>
      <c r="F45" s="210"/>
      <c r="G45" s="213"/>
      <c r="H45" s="212"/>
      <c r="I45" s="19"/>
      <c r="J45" s="214"/>
    </row>
    <row r="46" spans="1:10" ht="17.25" customHeight="1">
      <c r="A46" s="18"/>
      <c r="B46" s="19"/>
      <c r="C46" s="19"/>
      <c r="D46" s="19"/>
      <c r="E46" s="210"/>
      <c r="F46" s="210"/>
      <c r="G46" s="213"/>
      <c r="H46" s="212"/>
      <c r="I46" s="19"/>
      <c r="J46" s="214"/>
    </row>
  </sheetData>
  <mergeCells count="7">
    <mergeCell ref="A28:C28"/>
    <mergeCell ref="E4:G4"/>
    <mergeCell ref="E5:G5"/>
    <mergeCell ref="H5:J5"/>
    <mergeCell ref="E12:G12"/>
    <mergeCell ref="H12:J12"/>
    <mergeCell ref="E13:G13"/>
  </mergeCells>
  <pageMargins left="0.39370078740157483" right="0.39370078740157483" top="0.39370078740157483" bottom="0.39370078740157483" header="0.39370078740157483" footer="0.31496062992125984"/>
  <pageSetup paperSize="9" scale="84" orientation="landscape" useFirstPageNumber="1" r:id="rId1"/>
  <headerFooter scaleWithDoc="0">
    <oddFooter>&amp;R&amp;"Arial,Regular"&amp;10&amp;A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zoomScaleNormal="100" workbookViewId="0">
      <selection activeCell="C21" sqref="C21"/>
    </sheetView>
  </sheetViews>
  <sheetFormatPr defaultColWidth="8.875" defaultRowHeight="15"/>
  <cols>
    <col min="1" max="1" width="3.125" style="1" customWidth="1"/>
    <col min="2" max="2" width="47.5" style="1" customWidth="1"/>
    <col min="3" max="3" width="15.375" style="1" customWidth="1"/>
    <col min="4" max="4" width="8.875" style="1"/>
    <col min="5" max="5" width="18.25" style="1" customWidth="1"/>
    <col min="6" max="6" width="5.75" style="1" customWidth="1"/>
    <col min="7" max="7" width="11.125" style="1" customWidth="1"/>
    <col min="8" max="8" width="19.125" style="1" bestFit="1" customWidth="1"/>
    <col min="9" max="16384" width="8.875" style="1"/>
  </cols>
  <sheetData>
    <row r="1" spans="1:9" ht="23.25">
      <c r="A1" s="236" t="s">
        <v>64</v>
      </c>
      <c r="C1" s="237"/>
      <c r="E1" s="237"/>
    </row>
    <row r="2" spans="1:9" ht="10.5" customHeight="1">
      <c r="A2" s="238"/>
    </row>
    <row r="3" spans="1:9" ht="15.75">
      <c r="A3" s="8" t="s">
        <v>7</v>
      </c>
      <c r="C3" s="237"/>
    </row>
    <row r="4" spans="1:9" ht="15.75">
      <c r="C4" s="82"/>
      <c r="D4" s="82"/>
      <c r="E4" s="82"/>
      <c r="F4" s="82"/>
      <c r="G4" s="82"/>
    </row>
    <row r="5" spans="1:9" ht="15.75">
      <c r="C5" s="298" t="s">
        <v>42</v>
      </c>
      <c r="D5" s="298"/>
      <c r="E5" s="298"/>
      <c r="F5" s="239"/>
      <c r="G5" s="239"/>
    </row>
    <row r="6" spans="1:9" ht="15.75">
      <c r="C6" s="297" t="s">
        <v>247</v>
      </c>
      <c r="D6" s="297"/>
      <c r="E6" s="299" t="s">
        <v>245</v>
      </c>
      <c r="F6" s="299"/>
      <c r="G6" s="240" t="s">
        <v>8</v>
      </c>
    </row>
    <row r="7" spans="1:9" ht="4.5" customHeight="1">
      <c r="C7" s="8"/>
      <c r="G7" s="22"/>
    </row>
    <row r="8" spans="1:9" ht="18.75">
      <c r="A8" s="8" t="s">
        <v>38</v>
      </c>
      <c r="B8" s="8"/>
      <c r="C8" s="241">
        <v>31120.820610289</v>
      </c>
      <c r="E8" s="237">
        <v>35666.778721458002</v>
      </c>
      <c r="G8" s="277">
        <f>(C8-E8)/E8*100</f>
        <v>-12.74563690394065</v>
      </c>
      <c r="H8" s="242"/>
    </row>
    <row r="9" spans="1:9" ht="12" customHeight="1">
      <c r="B9" s="8"/>
      <c r="C9" s="8"/>
      <c r="G9" s="278"/>
    </row>
    <row r="10" spans="1:9" ht="18.75">
      <c r="A10" s="8" t="s">
        <v>37</v>
      </c>
      <c r="B10" s="8"/>
      <c r="C10" s="243">
        <v>2603</v>
      </c>
      <c r="D10" s="244"/>
      <c r="E10" s="242">
        <v>2597</v>
      </c>
      <c r="F10" s="244"/>
      <c r="G10" s="277">
        <f>(C10-E10)/E10*100</f>
        <v>0.23103581055063535</v>
      </c>
    </row>
    <row r="11" spans="1:9" ht="12" customHeight="1">
      <c r="A11" s="8"/>
      <c r="B11" s="8"/>
      <c r="C11" s="8"/>
      <c r="G11" s="279"/>
    </row>
    <row r="12" spans="1:9" ht="15.75">
      <c r="A12" s="8" t="s">
        <v>46</v>
      </c>
      <c r="B12" s="8"/>
      <c r="C12" s="243">
        <v>59</v>
      </c>
      <c r="D12" s="6" t="s">
        <v>39</v>
      </c>
      <c r="E12" s="242">
        <v>90</v>
      </c>
      <c r="F12" s="281" t="s">
        <v>150</v>
      </c>
      <c r="G12" s="277">
        <f>(C12-E12)/E12*100</f>
        <v>-34.444444444444443</v>
      </c>
      <c r="H12" s="6"/>
    </row>
    <row r="13" spans="1:9" ht="17.100000000000001" hidden="1" customHeight="1">
      <c r="A13" s="8"/>
      <c r="B13" s="284" t="s">
        <v>151</v>
      </c>
      <c r="C13" s="243"/>
      <c r="D13" s="6"/>
      <c r="E13" s="242"/>
      <c r="F13" s="6"/>
      <c r="G13" s="277"/>
      <c r="H13" s="6"/>
    </row>
    <row r="14" spans="1:9" ht="17.100000000000001" hidden="1" customHeight="1">
      <c r="A14" s="8"/>
      <c r="B14" s="245" t="s">
        <v>152</v>
      </c>
      <c r="C14" s="246">
        <v>2</v>
      </c>
      <c r="D14" s="247"/>
      <c r="E14" s="242">
        <v>6</v>
      </c>
      <c r="F14" s="6"/>
      <c r="G14" s="277">
        <f>(C14-E14)/E14*100</f>
        <v>-66.666666666666657</v>
      </c>
      <c r="H14" s="6"/>
    </row>
    <row r="15" spans="1:9" ht="17.100000000000001" hidden="1" customHeight="1">
      <c r="A15" s="8"/>
      <c r="B15" s="245" t="s">
        <v>153</v>
      </c>
      <c r="C15" s="246">
        <v>6</v>
      </c>
      <c r="D15" s="6"/>
      <c r="E15" s="242">
        <v>8</v>
      </c>
      <c r="F15" s="6"/>
      <c r="G15" s="277">
        <f>(C15-E15)/E15*100</f>
        <v>-25</v>
      </c>
    </row>
    <row r="16" spans="1:9" ht="17.100000000000001" hidden="1" customHeight="1">
      <c r="A16" s="8"/>
      <c r="B16" s="245" t="s">
        <v>154</v>
      </c>
      <c r="C16" s="246">
        <v>0</v>
      </c>
      <c r="D16" s="6"/>
      <c r="E16" s="242">
        <v>4</v>
      </c>
      <c r="F16" s="280" t="s">
        <v>172</v>
      </c>
      <c r="G16" s="277">
        <f>(C16-E16)/E16*100</f>
        <v>-100</v>
      </c>
      <c r="H16" s="248"/>
      <c r="I16" s="248"/>
    </row>
    <row r="17" spans="1:13" ht="17.100000000000001" hidden="1" customHeight="1">
      <c r="A17" s="8"/>
      <c r="B17" s="245" t="s">
        <v>234</v>
      </c>
      <c r="C17" s="246">
        <v>0</v>
      </c>
      <c r="D17" s="6"/>
      <c r="E17" s="249">
        <v>5</v>
      </c>
      <c r="F17" s="6"/>
      <c r="G17" s="277">
        <f>(C17-E17)/E17*100</f>
        <v>-100</v>
      </c>
      <c r="H17" s="248"/>
      <c r="I17" s="248"/>
    </row>
    <row r="18" spans="1:13" ht="19.5" customHeight="1">
      <c r="A18" s="8"/>
      <c r="B18" s="245"/>
      <c r="C18" s="250"/>
      <c r="D18" s="251"/>
      <c r="E18" s="252"/>
      <c r="F18" s="248"/>
      <c r="G18" s="277"/>
      <c r="H18" s="248"/>
      <c r="I18" s="248"/>
    </row>
    <row r="19" spans="1:13" s="248" customFormat="1" ht="15.75" customHeight="1">
      <c r="A19" s="253" t="s">
        <v>101</v>
      </c>
      <c r="B19" s="253"/>
      <c r="C19" s="254">
        <f>SUM(C20:C21)</f>
        <v>128274.243671</v>
      </c>
      <c r="D19" s="251"/>
      <c r="E19" s="252">
        <f>SUM(E20:E21)</f>
        <v>254133.862291</v>
      </c>
      <c r="G19" s="277">
        <f>(C19-E19)/E19*100</f>
        <v>-49.524930477734777</v>
      </c>
    </row>
    <row r="20" spans="1:13" s="248" customFormat="1" ht="15.75" customHeight="1">
      <c r="A20" s="248" t="s">
        <v>31</v>
      </c>
      <c r="C20" s="252">
        <v>37189.10168</v>
      </c>
      <c r="D20" s="251"/>
      <c r="E20" s="252">
        <v>104622.387269</v>
      </c>
      <c r="G20" s="277">
        <f>(C20-E20)/E20*100</f>
        <v>-64.453973331366271</v>
      </c>
      <c r="K20" s="255"/>
    </row>
    <row r="21" spans="1:13" s="248" customFormat="1" ht="15.75" customHeight="1">
      <c r="A21" s="248" t="s">
        <v>32</v>
      </c>
      <c r="C21" s="252">
        <v>91085.141990999997</v>
      </c>
      <c r="D21" s="251"/>
      <c r="E21" s="252">
        <v>149511.475022</v>
      </c>
      <c r="G21" s="277">
        <f>(C21-E21)/E21*100</f>
        <v>-39.078159734831594</v>
      </c>
    </row>
    <row r="22" spans="1:13" ht="17.25" customHeight="1">
      <c r="G22" s="237"/>
      <c r="I22" s="237"/>
    </row>
    <row r="23" spans="1:13" ht="17.25" customHeight="1">
      <c r="A23" s="253" t="s">
        <v>171</v>
      </c>
      <c r="B23" s="248"/>
      <c r="C23" s="250">
        <v>23645338.457944192</v>
      </c>
      <c r="E23" s="246">
        <v>30727190.694722001</v>
      </c>
      <c r="G23" s="277">
        <f>(C23-E23)/E23*100</f>
        <v>-23.047509637756296</v>
      </c>
      <c r="I23" s="237"/>
    </row>
    <row r="24" spans="1:13" ht="17.25" customHeight="1">
      <c r="A24" s="253"/>
      <c r="B24" s="248"/>
      <c r="C24" s="87"/>
      <c r="E24" s="87"/>
      <c r="G24" s="237"/>
      <c r="I24" s="237"/>
    </row>
    <row r="25" spans="1:13" s="248" customFormat="1" ht="15.75">
      <c r="A25" s="253" t="s">
        <v>33</v>
      </c>
      <c r="C25" s="250">
        <v>105559.54668725086</v>
      </c>
      <c r="E25" s="246">
        <v>124907.2792468374</v>
      </c>
      <c r="F25" s="256"/>
      <c r="G25" s="277">
        <f>(C25-E25)/E25*100</f>
        <v>-15.489675762893071</v>
      </c>
    </row>
    <row r="27" spans="1:13" ht="16.5">
      <c r="A27" s="257" t="s">
        <v>103</v>
      </c>
      <c r="B27" s="258" t="s">
        <v>65</v>
      </c>
      <c r="C27" s="259"/>
      <c r="D27" s="260"/>
      <c r="E27" s="261"/>
      <c r="F27" s="260"/>
      <c r="G27" s="262"/>
      <c r="H27" s="260"/>
      <c r="I27" s="259"/>
      <c r="J27" s="261"/>
      <c r="K27" s="263"/>
      <c r="M27" s="264"/>
    </row>
    <row r="28" spans="1:13" ht="17.25" customHeight="1">
      <c r="A28" s="1" t="s">
        <v>87</v>
      </c>
      <c r="B28" s="260" t="s">
        <v>88</v>
      </c>
      <c r="C28" s="259"/>
      <c r="D28" s="260"/>
      <c r="E28" s="261"/>
      <c r="F28" s="260"/>
      <c r="G28" s="262"/>
      <c r="H28" s="260"/>
      <c r="I28" s="259"/>
      <c r="J28" s="261"/>
      <c r="K28" s="263"/>
    </row>
    <row r="29" spans="1:13" ht="17.25" customHeight="1">
      <c r="A29" s="265" t="s">
        <v>102</v>
      </c>
      <c r="B29" s="260" t="s">
        <v>248</v>
      </c>
      <c r="C29" s="260"/>
      <c r="D29" s="260"/>
      <c r="E29" s="260"/>
      <c r="F29" s="260"/>
      <c r="G29" s="260"/>
      <c r="H29" s="260"/>
      <c r="I29" s="260"/>
      <c r="J29" s="260"/>
      <c r="K29" s="260"/>
    </row>
    <row r="30" spans="1:13" ht="17.25" customHeight="1">
      <c r="A30" s="282" t="s">
        <v>150</v>
      </c>
      <c r="B30" s="260" t="s">
        <v>233</v>
      </c>
      <c r="C30" s="260"/>
      <c r="D30" s="260"/>
      <c r="E30" s="260"/>
      <c r="F30" s="260"/>
      <c r="G30" s="260"/>
      <c r="H30" s="260"/>
      <c r="I30" s="260"/>
      <c r="J30" s="260"/>
      <c r="K30" s="260"/>
    </row>
    <row r="31" spans="1:13" ht="17.25" hidden="1" customHeight="1">
      <c r="A31" s="6" t="s">
        <v>155</v>
      </c>
      <c r="B31" s="260" t="s">
        <v>156</v>
      </c>
      <c r="C31" s="260"/>
      <c r="D31" s="260"/>
      <c r="E31" s="260"/>
      <c r="F31" s="260"/>
      <c r="G31" s="260"/>
      <c r="H31" s="260"/>
      <c r="I31" s="260"/>
      <c r="J31" s="260"/>
      <c r="K31" s="260"/>
    </row>
    <row r="32" spans="1:13" ht="17.25" hidden="1" customHeight="1">
      <c r="A32" s="283" t="s">
        <v>172</v>
      </c>
      <c r="B32" s="260" t="s">
        <v>235</v>
      </c>
      <c r="C32" s="260"/>
      <c r="D32" s="260"/>
      <c r="E32" s="260"/>
      <c r="F32" s="260"/>
      <c r="G32" s="260"/>
      <c r="H32" s="260"/>
      <c r="I32" s="260"/>
      <c r="J32" s="260"/>
      <c r="K32" s="260"/>
    </row>
    <row r="33" spans="1:11" ht="17.25" customHeight="1">
      <c r="A33" s="260" t="s">
        <v>246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0"/>
    </row>
    <row r="34" spans="1:11">
      <c r="A34" s="260" t="s">
        <v>41</v>
      </c>
      <c r="C34" s="260"/>
      <c r="D34" s="260"/>
      <c r="E34" s="260"/>
      <c r="F34" s="260"/>
      <c r="G34" s="260"/>
      <c r="H34" s="260"/>
      <c r="I34" s="260"/>
      <c r="J34" s="260"/>
      <c r="K34" s="260"/>
    </row>
    <row r="35" spans="1:11">
      <c r="A35" s="260"/>
    </row>
  </sheetData>
  <mergeCells count="3">
    <mergeCell ref="C6:D6"/>
    <mergeCell ref="C5:E5"/>
    <mergeCell ref="E6:F6"/>
  </mergeCells>
  <phoneticPr fontId="3" type="noConversion"/>
  <pageMargins left="0.39370078740157483" right="0.39370078740157483" top="0.39370078740157483" bottom="0.39370078740157483" header="0.39370078740157483" footer="0.31496062992125984"/>
  <pageSetup paperSize="9" orientation="landscape" r:id="rId1"/>
  <headerFooter scaleWithDoc="0">
    <oddFooter>&amp;R&amp;"Arial,Regular"&amp;10&amp;A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zoomScale="80" zoomScaleNormal="80" workbookViewId="0"/>
  </sheetViews>
  <sheetFormatPr defaultColWidth="8.875" defaultRowHeight="15"/>
  <cols>
    <col min="1" max="1" width="49.75" style="1" customWidth="1"/>
    <col min="2" max="2" width="41.5" style="1" customWidth="1"/>
    <col min="3" max="3" width="40.125" style="1" customWidth="1"/>
    <col min="4" max="4" width="14.5" style="1" bestFit="1" customWidth="1"/>
    <col min="5" max="5" width="14.625" style="1" bestFit="1" customWidth="1"/>
    <col min="6" max="6" width="15.25" style="1" bestFit="1" customWidth="1"/>
    <col min="7" max="7" width="14.25" style="1" bestFit="1" customWidth="1"/>
    <col min="8" max="16384" width="8.875" style="1"/>
  </cols>
  <sheetData>
    <row r="1" spans="1:7" ht="18">
      <c r="A1" s="20" t="s">
        <v>315</v>
      </c>
    </row>
    <row r="4" spans="1:7" ht="15.75">
      <c r="A4" s="8" t="s">
        <v>117</v>
      </c>
    </row>
    <row r="6" spans="1:7" ht="22.15" customHeight="1">
      <c r="A6" s="222"/>
      <c r="B6" s="221" t="s">
        <v>94</v>
      </c>
      <c r="C6" s="221" t="s">
        <v>95</v>
      </c>
      <c r="D6" s="197"/>
      <c r="E6" s="197"/>
    </row>
    <row r="7" spans="1:7" ht="21.6" customHeight="1">
      <c r="A7" s="223" t="s">
        <v>100</v>
      </c>
      <c r="B7" s="220" t="s">
        <v>249</v>
      </c>
      <c r="C7" s="220" t="s">
        <v>251</v>
      </c>
      <c r="D7" s="224"/>
      <c r="E7" s="224"/>
      <c r="F7" s="225"/>
      <c r="G7" s="225"/>
    </row>
    <row r="8" spans="1:7" ht="21.6" customHeight="1">
      <c r="A8" s="223" t="s">
        <v>96</v>
      </c>
      <c r="B8" s="220" t="s">
        <v>255</v>
      </c>
      <c r="C8" s="220" t="s">
        <v>258</v>
      </c>
      <c r="D8" s="215"/>
      <c r="E8" s="215"/>
      <c r="F8" s="215"/>
      <c r="G8" s="215"/>
    </row>
    <row r="9" spans="1:7" ht="21.6" customHeight="1">
      <c r="A9" s="223" t="s">
        <v>97</v>
      </c>
      <c r="B9" s="220" t="s">
        <v>254</v>
      </c>
      <c r="C9" s="220" t="s">
        <v>257</v>
      </c>
      <c r="D9" s="215"/>
      <c r="E9" s="215"/>
      <c r="F9" s="215"/>
      <c r="G9" s="215"/>
    </row>
    <row r="10" spans="1:7" ht="21.6" customHeight="1">
      <c r="A10" s="223" t="s">
        <v>98</v>
      </c>
      <c r="B10" s="266">
        <v>3026734.1971830986</v>
      </c>
      <c r="C10" s="266">
        <v>336189.29245283018</v>
      </c>
      <c r="D10" s="215"/>
      <c r="E10" s="215"/>
      <c r="F10" s="215"/>
      <c r="G10" s="215"/>
    </row>
    <row r="11" spans="1:7" ht="21.6" customHeight="1">
      <c r="A11" s="223" t="s">
        <v>99</v>
      </c>
      <c r="B11" s="220" t="s">
        <v>253</v>
      </c>
      <c r="C11" s="220" t="s">
        <v>256</v>
      </c>
      <c r="D11" s="215"/>
      <c r="E11" s="215"/>
      <c r="F11" s="215"/>
      <c r="G11" s="215"/>
    </row>
    <row r="12" spans="1:7" ht="15.75">
      <c r="A12" s="223"/>
      <c r="B12" s="220"/>
      <c r="C12" s="220"/>
      <c r="F12" s="226"/>
    </row>
    <row r="13" spans="1:7" ht="16.5">
      <c r="A13" s="227"/>
      <c r="B13" s="50"/>
      <c r="C13" s="50"/>
    </row>
    <row r="14" spans="1:7" ht="16.5">
      <c r="A14" s="228" t="s">
        <v>118</v>
      </c>
      <c r="B14" s="228"/>
      <c r="C14" s="50"/>
    </row>
    <row r="15" spans="1:7" ht="15.75">
      <c r="A15" s="229"/>
    </row>
    <row r="16" spans="1:7" ht="20.45" customHeight="1">
      <c r="A16" s="222"/>
      <c r="B16" s="221" t="s">
        <v>94</v>
      </c>
      <c r="C16" s="221" t="s">
        <v>95</v>
      </c>
      <c r="D16" s="197"/>
      <c r="E16" s="197"/>
      <c r="F16" s="224"/>
      <c r="G16" s="224"/>
    </row>
    <row r="17" spans="1:7" ht="21" customHeight="1">
      <c r="A17" s="223" t="s">
        <v>100</v>
      </c>
      <c r="B17" s="220" t="s">
        <v>250</v>
      </c>
      <c r="C17" s="220" t="s">
        <v>252</v>
      </c>
      <c r="D17" s="224"/>
      <c r="E17" s="224"/>
      <c r="F17" s="225"/>
      <c r="G17" s="225"/>
    </row>
    <row r="18" spans="1:7" ht="21" customHeight="1">
      <c r="A18" s="223" t="s">
        <v>96</v>
      </c>
      <c r="B18" s="220" t="s">
        <v>259</v>
      </c>
      <c r="C18" s="220" t="s">
        <v>262</v>
      </c>
      <c r="D18" s="215"/>
      <c r="E18" s="215"/>
      <c r="F18" s="215"/>
      <c r="G18" s="215"/>
    </row>
    <row r="19" spans="1:7" ht="21" customHeight="1">
      <c r="A19" s="223" t="s">
        <v>97</v>
      </c>
      <c r="B19" s="220" t="s">
        <v>260</v>
      </c>
      <c r="C19" s="220" t="s">
        <v>261</v>
      </c>
      <c r="D19" s="215"/>
      <c r="E19" s="215"/>
      <c r="F19" s="215"/>
      <c r="G19" s="215"/>
    </row>
    <row r="20" spans="1:7" ht="21" customHeight="1">
      <c r="A20" s="223" t="s">
        <v>98</v>
      </c>
      <c r="B20" s="266">
        <v>3304979.0516431923</v>
      </c>
      <c r="C20" s="266">
        <v>338161.6886792453</v>
      </c>
      <c r="D20" s="215"/>
      <c r="E20" s="215"/>
      <c r="F20" s="215"/>
      <c r="G20" s="215"/>
    </row>
    <row r="21" spans="1:7" ht="21" customHeight="1">
      <c r="A21" s="223" t="s">
        <v>99</v>
      </c>
      <c r="B21" s="220" t="s">
        <v>253</v>
      </c>
      <c r="C21" s="220" t="s">
        <v>256</v>
      </c>
      <c r="D21" s="215"/>
      <c r="E21" s="215"/>
      <c r="F21" s="215"/>
      <c r="G21" s="215"/>
    </row>
  </sheetData>
  <phoneticPr fontId="3" type="noConversion"/>
  <pageMargins left="0.39370078740157483" right="0.39370078740157483" top="0.39370078740157483" bottom="0.39370078740157483" header="0.39370078740157483" footer="0.31496062992125984"/>
  <pageSetup paperSize="9" orientation="landscape" r:id="rId1"/>
  <headerFooter scaleWithDoc="0">
    <oddFooter>&amp;R&amp;"Arial,Regular"&amp;10&amp;A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5"/>
  <sheetViews>
    <sheetView zoomScale="80" zoomScaleNormal="80" workbookViewId="0">
      <selection activeCell="B6" sqref="B6"/>
    </sheetView>
  </sheetViews>
  <sheetFormatPr defaultColWidth="8.875" defaultRowHeight="15"/>
  <cols>
    <col min="1" max="1" width="8.75" style="1" customWidth="1"/>
    <col min="2" max="2" width="46.875" style="1" customWidth="1"/>
    <col min="3" max="3" width="25.625" style="1" customWidth="1"/>
    <col min="4" max="4" width="7" style="1" customWidth="1"/>
    <col min="5" max="5" width="8.75" style="1" customWidth="1"/>
    <col min="6" max="6" width="21" style="1" customWidth="1"/>
    <col min="7" max="7" width="27.375" style="1" customWidth="1"/>
    <col min="8" max="16384" width="8.875" style="1"/>
  </cols>
  <sheetData>
    <row r="1" spans="1:7" ht="18">
      <c r="A1" s="20" t="s">
        <v>316</v>
      </c>
    </row>
    <row r="3" spans="1:7" ht="15.75">
      <c r="A3" s="8" t="s">
        <v>119</v>
      </c>
    </row>
    <row r="4" spans="1:7" ht="15.75">
      <c r="A4" s="8"/>
    </row>
    <row r="5" spans="1:7" ht="15.75">
      <c r="A5" s="8" t="s">
        <v>107</v>
      </c>
      <c r="E5" s="8" t="s">
        <v>110</v>
      </c>
    </row>
    <row r="7" spans="1:7" ht="15.75">
      <c r="A7" s="174" t="s">
        <v>10</v>
      </c>
      <c r="B7" s="175" t="s">
        <v>108</v>
      </c>
      <c r="C7" s="174" t="s">
        <v>109</v>
      </c>
      <c r="E7" s="174" t="s">
        <v>10</v>
      </c>
      <c r="F7" s="175" t="s">
        <v>108</v>
      </c>
      <c r="G7" s="174" t="s">
        <v>109</v>
      </c>
    </row>
    <row r="8" spans="1:7" ht="16.899999999999999" customHeight="1">
      <c r="A8" s="30"/>
      <c r="B8" s="32"/>
      <c r="C8" s="173" t="s">
        <v>106</v>
      </c>
      <c r="E8" s="30"/>
      <c r="F8" s="32"/>
      <c r="G8" s="173" t="s">
        <v>111</v>
      </c>
    </row>
    <row r="9" spans="1:7" ht="15.95" customHeight="1">
      <c r="A9" s="177">
        <v>1</v>
      </c>
      <c r="B9" s="267" t="s">
        <v>113</v>
      </c>
      <c r="C9" s="268">
        <v>336181.76712149987</v>
      </c>
      <c r="D9" s="9"/>
      <c r="E9" s="177">
        <v>1</v>
      </c>
      <c r="F9" s="269" t="s">
        <v>112</v>
      </c>
      <c r="G9" s="268">
        <v>313762.70448400005</v>
      </c>
    </row>
    <row r="10" spans="1:7" ht="15.95" customHeight="1">
      <c r="A10" s="177">
        <v>2</v>
      </c>
      <c r="B10" s="270" t="s">
        <v>184</v>
      </c>
      <c r="C10" s="268">
        <v>183803.49329428005</v>
      </c>
      <c r="D10" s="9"/>
      <c r="E10" s="177">
        <v>2</v>
      </c>
      <c r="F10" s="271" t="s">
        <v>176</v>
      </c>
      <c r="G10" s="268">
        <v>190094.20536099997</v>
      </c>
    </row>
    <row r="11" spans="1:7" ht="15.95" customHeight="1">
      <c r="A11" s="177">
        <v>3</v>
      </c>
      <c r="B11" s="270" t="s">
        <v>114</v>
      </c>
      <c r="C11" s="268">
        <v>176564.55027984988</v>
      </c>
      <c r="D11" s="9"/>
      <c r="E11" s="177">
        <v>3</v>
      </c>
      <c r="F11" s="271" t="s">
        <v>279</v>
      </c>
      <c r="G11" s="268">
        <v>171112.32963499986</v>
      </c>
    </row>
    <row r="12" spans="1:7" ht="15.95" customHeight="1">
      <c r="A12" s="177">
        <v>4</v>
      </c>
      <c r="B12" s="270" t="s">
        <v>183</v>
      </c>
      <c r="C12" s="268">
        <v>141791.78508680008</v>
      </c>
      <c r="D12" s="9"/>
      <c r="E12" s="177">
        <v>4</v>
      </c>
      <c r="F12" s="271" t="s">
        <v>205</v>
      </c>
      <c r="G12" s="268">
        <v>104981.53349500004</v>
      </c>
    </row>
    <row r="13" spans="1:7" ht="15.95" customHeight="1">
      <c r="A13" s="177">
        <v>5</v>
      </c>
      <c r="B13" s="270" t="s">
        <v>115</v>
      </c>
      <c r="C13" s="268">
        <v>140929.51144590994</v>
      </c>
      <c r="D13" s="9"/>
      <c r="E13" s="177">
        <v>5</v>
      </c>
      <c r="F13" s="271" t="s">
        <v>204</v>
      </c>
      <c r="G13" s="268">
        <v>104693.66120499992</v>
      </c>
    </row>
    <row r="14" spans="1:7" ht="15.95" customHeight="1">
      <c r="A14" s="177">
        <v>6</v>
      </c>
      <c r="B14" s="270" t="s">
        <v>273</v>
      </c>
      <c r="C14" s="268">
        <v>135850.87381056001</v>
      </c>
      <c r="D14" s="9"/>
      <c r="E14" s="177">
        <v>6</v>
      </c>
      <c r="F14" s="271" t="s">
        <v>188</v>
      </c>
      <c r="G14" s="268">
        <v>95511.776032999987</v>
      </c>
    </row>
    <row r="15" spans="1:7" ht="15.95" customHeight="1">
      <c r="A15" s="177">
        <v>7</v>
      </c>
      <c r="B15" s="270" t="s">
        <v>201</v>
      </c>
      <c r="C15" s="268">
        <v>112381.71368779002</v>
      </c>
      <c r="D15" s="9"/>
      <c r="E15" s="177">
        <v>7</v>
      </c>
      <c r="F15" s="271" t="s">
        <v>280</v>
      </c>
      <c r="G15" s="268">
        <v>72753.598015999945</v>
      </c>
    </row>
    <row r="16" spans="1:7" ht="15.95" customHeight="1">
      <c r="A16" s="177">
        <v>8</v>
      </c>
      <c r="B16" s="270" t="s">
        <v>231</v>
      </c>
      <c r="C16" s="268">
        <v>96550.549036690005</v>
      </c>
      <c r="D16" s="9"/>
      <c r="E16" s="177">
        <v>8</v>
      </c>
      <c r="F16" s="271" t="s">
        <v>237</v>
      </c>
      <c r="G16" s="268">
        <v>70549.783364999981</v>
      </c>
    </row>
    <row r="17" spans="1:7" ht="15.95" customHeight="1">
      <c r="A17" s="177">
        <v>9</v>
      </c>
      <c r="B17" s="270" t="s">
        <v>274</v>
      </c>
      <c r="C17" s="268">
        <v>93976.986164819944</v>
      </c>
      <c r="D17" s="9"/>
      <c r="E17" s="177">
        <v>9</v>
      </c>
      <c r="F17" s="271" t="s">
        <v>206</v>
      </c>
      <c r="G17" s="268">
        <v>57228.167863000024</v>
      </c>
    </row>
    <row r="18" spans="1:7" ht="15.95" customHeight="1">
      <c r="A18" s="178">
        <v>10</v>
      </c>
      <c r="B18" s="272" t="s">
        <v>275</v>
      </c>
      <c r="C18" s="273">
        <v>92351.792021900023</v>
      </c>
      <c r="D18" s="9"/>
      <c r="E18" s="178">
        <v>10</v>
      </c>
      <c r="F18" s="274" t="s">
        <v>281</v>
      </c>
      <c r="G18" s="273">
        <v>54140.830422999992</v>
      </c>
    </row>
    <row r="20" spans="1:7" ht="15.75">
      <c r="A20" s="8" t="s">
        <v>120</v>
      </c>
    </row>
    <row r="21" spans="1:7" ht="15.75">
      <c r="A21" s="8"/>
    </row>
    <row r="22" spans="1:7" ht="15.75">
      <c r="A22" s="8" t="s">
        <v>107</v>
      </c>
      <c r="E22" s="8" t="s">
        <v>110</v>
      </c>
    </row>
    <row r="24" spans="1:7" ht="15.75">
      <c r="A24" s="174" t="s">
        <v>10</v>
      </c>
      <c r="B24" s="175" t="s">
        <v>108</v>
      </c>
      <c r="C24" s="174" t="s">
        <v>109</v>
      </c>
      <c r="E24" s="174" t="s">
        <v>10</v>
      </c>
      <c r="F24" s="175" t="s">
        <v>108</v>
      </c>
      <c r="G24" s="174" t="s">
        <v>109</v>
      </c>
    </row>
    <row r="25" spans="1:7" ht="16.5">
      <c r="A25" s="30"/>
      <c r="B25" s="32"/>
      <c r="C25" s="173" t="s">
        <v>106</v>
      </c>
      <c r="E25" s="30"/>
      <c r="F25" s="32"/>
      <c r="G25" s="173" t="s">
        <v>111</v>
      </c>
    </row>
    <row r="26" spans="1:7" ht="15.95" customHeight="1">
      <c r="A26" s="177">
        <v>1</v>
      </c>
      <c r="B26" s="267" t="s">
        <v>185</v>
      </c>
      <c r="C26" s="268">
        <v>345028.26667305024</v>
      </c>
      <c r="D26" s="9"/>
      <c r="E26" s="177">
        <v>1</v>
      </c>
      <c r="F26" s="269" t="s">
        <v>112</v>
      </c>
      <c r="G26" s="268">
        <v>262529.06231899979</v>
      </c>
    </row>
    <row r="27" spans="1:7" ht="15.95" customHeight="1">
      <c r="A27" s="177">
        <v>2</v>
      </c>
      <c r="B27" s="270" t="s">
        <v>116</v>
      </c>
      <c r="C27" s="268">
        <v>198583.15466466002</v>
      </c>
      <c r="D27" s="9"/>
      <c r="E27" s="177">
        <v>2</v>
      </c>
      <c r="F27" s="271" t="s">
        <v>176</v>
      </c>
      <c r="G27" s="268">
        <v>174656.88228700001</v>
      </c>
    </row>
    <row r="28" spans="1:7" ht="15.95" customHeight="1">
      <c r="A28" s="177">
        <v>3</v>
      </c>
      <c r="B28" s="270" t="s">
        <v>202</v>
      </c>
      <c r="C28" s="268">
        <v>189535.20928357993</v>
      </c>
      <c r="D28" s="9"/>
      <c r="E28" s="177">
        <v>3</v>
      </c>
      <c r="F28" s="271" t="s">
        <v>279</v>
      </c>
      <c r="G28" s="268">
        <v>163369.50132500005</v>
      </c>
    </row>
    <row r="29" spans="1:7" ht="15.95" customHeight="1">
      <c r="A29" s="177">
        <v>4</v>
      </c>
      <c r="B29" s="270" t="s">
        <v>186</v>
      </c>
      <c r="C29" s="268">
        <v>156965.81760449</v>
      </c>
      <c r="D29" s="9"/>
      <c r="E29" s="177">
        <v>4</v>
      </c>
      <c r="F29" s="271" t="s">
        <v>280</v>
      </c>
      <c r="G29" s="268">
        <v>81408.198376000088</v>
      </c>
    </row>
    <row r="30" spans="1:7" ht="15.95" customHeight="1">
      <c r="A30" s="177">
        <v>5</v>
      </c>
      <c r="B30" s="270" t="s">
        <v>149</v>
      </c>
      <c r="C30" s="268">
        <v>119827.54813699001</v>
      </c>
      <c r="D30" s="9"/>
      <c r="E30" s="177">
        <v>5</v>
      </c>
      <c r="F30" s="271" t="s">
        <v>205</v>
      </c>
      <c r="G30" s="268">
        <v>73515.141614000036</v>
      </c>
    </row>
    <row r="31" spans="1:7" ht="15.95" customHeight="1">
      <c r="A31" s="177">
        <v>6</v>
      </c>
      <c r="B31" s="270" t="s">
        <v>187</v>
      </c>
      <c r="C31" s="268">
        <v>118049.76650218001</v>
      </c>
      <c r="D31" s="9"/>
      <c r="E31" s="177">
        <v>6</v>
      </c>
      <c r="F31" s="271" t="s">
        <v>232</v>
      </c>
      <c r="G31" s="268">
        <v>73135.345410000009</v>
      </c>
    </row>
    <row r="32" spans="1:7" ht="15.95" customHeight="1">
      <c r="A32" s="177">
        <v>7</v>
      </c>
      <c r="B32" s="270" t="s">
        <v>276</v>
      </c>
      <c r="C32" s="268">
        <v>115542.39083610005</v>
      </c>
      <c r="D32" s="9"/>
      <c r="E32" s="177">
        <v>7</v>
      </c>
      <c r="F32" s="271" t="s">
        <v>188</v>
      </c>
      <c r="G32" s="268">
        <v>72726.634783999994</v>
      </c>
    </row>
    <row r="33" spans="1:7" ht="15.95" customHeight="1">
      <c r="A33" s="177">
        <v>8</v>
      </c>
      <c r="B33" s="270" t="s">
        <v>203</v>
      </c>
      <c r="C33" s="268">
        <v>114559.30517954996</v>
      </c>
      <c r="D33" s="9"/>
      <c r="E33" s="177">
        <v>8</v>
      </c>
      <c r="F33" s="271" t="s">
        <v>282</v>
      </c>
      <c r="G33" s="268">
        <v>71681.540860999943</v>
      </c>
    </row>
    <row r="34" spans="1:7" ht="15.95" customHeight="1">
      <c r="A34" s="177">
        <v>9</v>
      </c>
      <c r="B34" s="270" t="s">
        <v>277</v>
      </c>
      <c r="C34" s="268">
        <v>114027.58997193001</v>
      </c>
      <c r="D34" s="9"/>
      <c r="E34" s="177">
        <v>9</v>
      </c>
      <c r="F34" s="271" t="s">
        <v>204</v>
      </c>
      <c r="G34" s="268">
        <v>65121.134600000005</v>
      </c>
    </row>
    <row r="35" spans="1:7" ht="15.95" customHeight="1">
      <c r="A35" s="178">
        <v>10</v>
      </c>
      <c r="B35" s="272" t="s">
        <v>278</v>
      </c>
      <c r="C35" s="273">
        <v>108365.69788032996</v>
      </c>
      <c r="D35" s="9"/>
      <c r="E35" s="178">
        <v>10</v>
      </c>
      <c r="F35" s="274" t="s">
        <v>206</v>
      </c>
      <c r="G35" s="273">
        <v>60358.320857000013</v>
      </c>
    </row>
  </sheetData>
  <phoneticPr fontId="3" type="noConversion"/>
  <pageMargins left="0.19685039370078741" right="0.19685039370078741" top="0" bottom="0" header="0.39370078740157483" footer="0.31496062992125984"/>
  <pageSetup paperSize="9" scale="99" orientation="landscape" r:id="rId1"/>
  <headerFooter scaleWithDoc="0">
    <oddFooter>&amp;R&amp;"Arial,Regular"&amp;10&amp;A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zoomScaleNormal="100" workbookViewId="0">
      <selection activeCell="D16" sqref="D16"/>
    </sheetView>
  </sheetViews>
  <sheetFormatPr defaultColWidth="9" defaultRowHeight="15"/>
  <cols>
    <col min="1" max="1" width="10.625" style="1" customWidth="1"/>
    <col min="2" max="2" width="3" style="1" customWidth="1"/>
    <col min="3" max="3" width="18" style="1" customWidth="1"/>
    <col min="4" max="4" width="35.5" style="1" customWidth="1"/>
    <col min="5" max="5" width="27.875" style="1" customWidth="1"/>
    <col min="6" max="6" width="15.5" style="1" customWidth="1"/>
    <col min="7" max="16384" width="9" style="1"/>
  </cols>
  <sheetData>
    <row r="1" spans="1:8" ht="18">
      <c r="A1" s="20" t="s">
        <v>317</v>
      </c>
      <c r="B1" s="20"/>
    </row>
    <row r="2" spans="1:8" ht="18">
      <c r="A2" s="20"/>
      <c r="B2" s="20"/>
    </row>
    <row r="3" spans="1:8">
      <c r="A3" s="26"/>
      <c r="B3" s="26"/>
      <c r="C3" s="21"/>
      <c r="D3" s="21"/>
    </row>
    <row r="4" spans="1:8" ht="27.75" customHeight="1">
      <c r="A4" s="27" t="s">
        <v>10</v>
      </c>
      <c r="B4" s="195"/>
      <c r="C4" s="28" t="s">
        <v>193</v>
      </c>
      <c r="D4" s="29"/>
      <c r="E4" s="300" t="s">
        <v>57</v>
      </c>
      <c r="F4" s="301"/>
    </row>
    <row r="5" spans="1:8" ht="16.149999999999999" customHeight="1">
      <c r="A5" s="30"/>
      <c r="B5" s="31"/>
      <c r="C5" s="32"/>
      <c r="D5" s="33"/>
      <c r="E5" s="302" t="s">
        <v>29</v>
      </c>
      <c r="F5" s="303"/>
    </row>
    <row r="6" spans="1:8" ht="16.5">
      <c r="A6" s="35">
        <v>1</v>
      </c>
      <c r="B6" s="36"/>
      <c r="C6" s="176" t="s">
        <v>196</v>
      </c>
      <c r="D6" s="190"/>
      <c r="E6" s="37">
        <v>27322</v>
      </c>
      <c r="F6" s="38"/>
      <c r="H6" s="34"/>
    </row>
    <row r="7" spans="1:8" ht="16.5">
      <c r="A7" s="35">
        <v>2</v>
      </c>
      <c r="B7" s="36"/>
      <c r="C7" s="176" t="s">
        <v>198</v>
      </c>
      <c r="D7" s="39"/>
      <c r="E7" s="37">
        <v>20012</v>
      </c>
      <c r="F7" s="38"/>
      <c r="H7" s="34"/>
    </row>
    <row r="8" spans="1:8" ht="16.5">
      <c r="A8" s="35">
        <v>3</v>
      </c>
      <c r="B8" s="36"/>
      <c r="C8" s="176" t="s">
        <v>194</v>
      </c>
      <c r="D8" s="39"/>
      <c r="E8" s="37">
        <v>11475</v>
      </c>
      <c r="F8" s="38"/>
      <c r="H8" s="34"/>
    </row>
    <row r="9" spans="1:8" ht="16.5">
      <c r="A9" s="35">
        <v>4</v>
      </c>
      <c r="B9" s="36"/>
      <c r="C9" s="176" t="s">
        <v>197</v>
      </c>
      <c r="D9" s="39"/>
      <c r="E9" s="37">
        <v>9390</v>
      </c>
      <c r="F9" s="38"/>
      <c r="H9" s="34"/>
    </row>
    <row r="10" spans="1:8" ht="16.5">
      <c r="A10" s="35">
        <v>5</v>
      </c>
      <c r="B10" s="36"/>
      <c r="C10" s="34" t="s">
        <v>195</v>
      </c>
      <c r="D10" s="39"/>
      <c r="E10" s="37">
        <v>4744</v>
      </c>
      <c r="F10" s="38"/>
      <c r="H10" s="34"/>
    </row>
    <row r="11" spans="1:8" ht="16.5" customHeight="1">
      <c r="A11" s="35">
        <v>6</v>
      </c>
      <c r="B11" s="36"/>
      <c r="C11" s="34" t="s">
        <v>199</v>
      </c>
      <c r="D11" s="39"/>
      <c r="E11" s="37">
        <v>4608</v>
      </c>
      <c r="F11" s="38"/>
      <c r="H11" s="34"/>
    </row>
    <row r="12" spans="1:8" ht="16.5">
      <c r="A12" s="35">
        <v>7</v>
      </c>
      <c r="B12" s="36"/>
      <c r="C12" s="34" t="s">
        <v>318</v>
      </c>
      <c r="D12" s="196"/>
      <c r="E12" s="37">
        <v>4193</v>
      </c>
      <c r="F12" s="38"/>
      <c r="H12" s="34"/>
    </row>
    <row r="13" spans="1:8" ht="16.5">
      <c r="A13" s="35">
        <v>8</v>
      </c>
      <c r="B13" s="36"/>
      <c r="C13" s="34" t="s">
        <v>319</v>
      </c>
      <c r="D13" s="40"/>
      <c r="E13" s="37">
        <v>4190</v>
      </c>
      <c r="F13" s="38"/>
      <c r="H13" s="34"/>
    </row>
    <row r="14" spans="1:8" ht="16.5">
      <c r="A14" s="35">
        <v>9</v>
      </c>
      <c r="B14" s="36"/>
      <c r="C14" s="34" t="s">
        <v>320</v>
      </c>
      <c r="D14" s="40"/>
      <c r="E14" s="37">
        <v>3296</v>
      </c>
      <c r="F14" s="38"/>
      <c r="H14" s="34"/>
    </row>
    <row r="15" spans="1:8" ht="16.5" customHeight="1">
      <c r="A15" s="41">
        <v>10</v>
      </c>
      <c r="B15" s="42"/>
      <c r="C15" s="43" t="s">
        <v>321</v>
      </c>
      <c r="D15" s="44"/>
      <c r="E15" s="45">
        <v>3249</v>
      </c>
      <c r="F15" s="46"/>
      <c r="H15" s="34"/>
    </row>
    <row r="16" spans="1:8">
      <c r="A16" s="7"/>
      <c r="B16" s="7"/>
      <c r="C16" s="7"/>
      <c r="F16" s="9"/>
    </row>
    <row r="17" spans="1:13" ht="21" customHeight="1">
      <c r="A17" s="47" t="s">
        <v>192</v>
      </c>
      <c r="B17" s="2"/>
      <c r="C17" s="2"/>
      <c r="D17" s="48"/>
      <c r="E17" s="2"/>
      <c r="F17" s="2"/>
      <c r="G17" s="2"/>
      <c r="I17" s="48"/>
      <c r="J17" s="2"/>
      <c r="K17" s="49"/>
      <c r="L17" s="2"/>
    </row>
    <row r="18" spans="1:13" s="7" customFormat="1" ht="21" customHeight="1">
      <c r="A18" s="7" t="s">
        <v>336</v>
      </c>
      <c r="H18" s="1"/>
    </row>
    <row r="19" spans="1:13" ht="21" customHeight="1">
      <c r="A19" s="7"/>
      <c r="B19" s="7"/>
      <c r="C19" s="7"/>
      <c r="D19" s="3"/>
      <c r="E19" s="4"/>
      <c r="F19" s="3"/>
      <c r="G19" s="3"/>
      <c r="H19" s="7"/>
      <c r="I19" s="3"/>
      <c r="J19" s="3"/>
      <c r="K19" s="5"/>
      <c r="L19" s="5"/>
      <c r="M19" s="3"/>
    </row>
    <row r="20" spans="1:13">
      <c r="H20" s="3"/>
    </row>
  </sheetData>
  <mergeCells count="2">
    <mergeCell ref="E4:F4"/>
    <mergeCell ref="E5:F5"/>
  </mergeCells>
  <phoneticPr fontId="3" type="noConversion"/>
  <pageMargins left="0.39370078740157483" right="0.39370078740157483" top="0.39370078740157483" bottom="0.39370078740157483" header="0.39370078740157483" footer="0.31496062992125984"/>
  <pageSetup paperSize="9" firstPageNumber="8" orientation="landscape" useFirstPageNumber="1" r:id="rId1"/>
  <headerFooter scaleWithDoc="0">
    <oddFooter>&amp;R&amp;"Arial,Regular"&amp;10&amp;A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9"/>
  <sheetViews>
    <sheetView zoomScale="80" zoomScaleNormal="80" workbookViewId="0">
      <selection activeCell="A2" sqref="A2"/>
    </sheetView>
  </sheetViews>
  <sheetFormatPr defaultColWidth="8.875" defaultRowHeight="15"/>
  <cols>
    <col min="1" max="1" width="8.875" style="1"/>
    <col min="2" max="2" width="4" style="1" customWidth="1"/>
    <col min="3" max="3" width="44.375" style="1" customWidth="1"/>
    <col min="4" max="4" width="20.125" style="1" customWidth="1"/>
    <col min="5" max="8" width="8.875" style="1"/>
    <col min="9" max="9" width="6.5" style="1" customWidth="1"/>
    <col min="10" max="10" width="8.5" style="1" customWidth="1"/>
    <col min="11" max="11" width="7.25" style="1" customWidth="1"/>
    <col min="12" max="16384" width="8.875" style="1"/>
  </cols>
  <sheetData>
    <row r="1" spans="1:6" ht="18">
      <c r="A1" s="20" t="s">
        <v>338</v>
      </c>
      <c r="B1" s="20"/>
    </row>
    <row r="2" spans="1:6" ht="18">
      <c r="A2" s="20"/>
      <c r="B2" s="20"/>
    </row>
    <row r="3" spans="1:6">
      <c r="A3" s="26"/>
      <c r="B3" s="26"/>
      <c r="C3" s="21"/>
    </row>
    <row r="4" spans="1:6" s="64" customFormat="1" ht="27" customHeight="1">
      <c r="A4" s="148" t="s">
        <v>10</v>
      </c>
      <c r="B4" s="149"/>
      <c r="C4" s="150" t="s">
        <v>9</v>
      </c>
      <c r="D4" s="304" t="s">
        <v>13</v>
      </c>
      <c r="E4" s="305"/>
      <c r="F4" s="63"/>
    </row>
    <row r="5" spans="1:6" s="64" customFormat="1" ht="16.5" customHeight="1">
      <c r="A5" s="30"/>
      <c r="B5" s="32"/>
      <c r="C5" s="65"/>
      <c r="D5" s="306" t="s">
        <v>29</v>
      </c>
      <c r="E5" s="307"/>
      <c r="F5" s="63"/>
    </row>
    <row r="6" spans="1:6" ht="16.5">
      <c r="A6" s="62">
        <v>1</v>
      </c>
      <c r="B6" s="111"/>
      <c r="C6" s="40" t="s">
        <v>322</v>
      </c>
      <c r="D6" s="143">
        <v>307264.27999999997</v>
      </c>
      <c r="E6" s="40"/>
      <c r="F6" s="50"/>
    </row>
    <row r="7" spans="1:6" ht="16.5">
      <c r="A7" s="62">
        <v>2</v>
      </c>
      <c r="B7" s="111"/>
      <c r="C7" s="40" t="s">
        <v>161</v>
      </c>
      <c r="D7" s="143">
        <v>42150.37</v>
      </c>
      <c r="E7" s="40"/>
      <c r="F7" s="50"/>
    </row>
    <row r="8" spans="1:6" ht="16.5">
      <c r="A8" s="62">
        <v>3</v>
      </c>
      <c r="B8" s="111"/>
      <c r="C8" s="40" t="s">
        <v>214</v>
      </c>
      <c r="D8" s="143">
        <v>23871.57</v>
      </c>
      <c r="E8" s="40"/>
      <c r="F8" s="50"/>
    </row>
    <row r="9" spans="1:6" ht="16.5">
      <c r="A9" s="62">
        <v>4</v>
      </c>
      <c r="B9" s="111"/>
      <c r="C9" s="40" t="s">
        <v>71</v>
      </c>
      <c r="D9" s="143">
        <v>20892.289999999997</v>
      </c>
      <c r="E9" s="40"/>
      <c r="F9" s="50"/>
    </row>
    <row r="10" spans="1:6" ht="16.5">
      <c r="A10" s="62">
        <v>5</v>
      </c>
      <c r="B10" s="111"/>
      <c r="C10" s="40" t="s">
        <v>68</v>
      </c>
      <c r="D10" s="143">
        <v>18804.55</v>
      </c>
      <c r="E10" s="40"/>
      <c r="F10" s="50"/>
    </row>
    <row r="11" spans="1:6" ht="16.5">
      <c r="A11" s="62">
        <v>6</v>
      </c>
      <c r="B11" s="111"/>
      <c r="C11" s="40" t="s">
        <v>72</v>
      </c>
      <c r="D11" s="143">
        <v>13762.88</v>
      </c>
      <c r="E11" s="40"/>
      <c r="F11" s="50"/>
    </row>
    <row r="12" spans="1:6" ht="16.5">
      <c r="A12" s="62">
        <v>7</v>
      </c>
      <c r="B12" s="111"/>
      <c r="C12" s="40" t="s">
        <v>189</v>
      </c>
      <c r="D12" s="143">
        <v>10208.06</v>
      </c>
      <c r="E12" s="40"/>
      <c r="F12" s="50"/>
    </row>
    <row r="13" spans="1:6" ht="16.5">
      <c r="A13" s="62">
        <v>8</v>
      </c>
      <c r="B13" s="111"/>
      <c r="C13" s="40" t="s">
        <v>70</v>
      </c>
      <c r="D13" s="143">
        <v>9870.8399999999983</v>
      </c>
      <c r="E13" s="40"/>
      <c r="F13" s="50"/>
    </row>
    <row r="14" spans="1:6" ht="16.5">
      <c r="A14" s="62">
        <v>9</v>
      </c>
      <c r="B14" s="111"/>
      <c r="C14" s="40" t="s">
        <v>288</v>
      </c>
      <c r="D14" s="143">
        <v>9480.3799999999992</v>
      </c>
      <c r="E14" s="40"/>
      <c r="F14" s="50"/>
    </row>
    <row r="15" spans="1:6" ht="16.5">
      <c r="A15" s="144">
        <v>10</v>
      </c>
      <c r="B15" s="145"/>
      <c r="C15" s="146" t="s">
        <v>55</v>
      </c>
      <c r="D15" s="147">
        <v>7413.72</v>
      </c>
      <c r="E15" s="146"/>
      <c r="F15" s="50"/>
    </row>
    <row r="16" spans="1:6" ht="16.5">
      <c r="F16" s="50"/>
    </row>
    <row r="17" spans="1:10" ht="15.75" customHeight="1">
      <c r="A17" s="7" t="s">
        <v>51</v>
      </c>
      <c r="B17" s="7"/>
      <c r="C17" s="9"/>
      <c r="D17" s="9"/>
      <c r="E17" s="9"/>
    </row>
    <row r="18" spans="1:10" ht="4.5" customHeight="1">
      <c r="A18" s="7"/>
      <c r="B18" s="7"/>
      <c r="C18" s="9"/>
      <c r="D18" s="9"/>
      <c r="E18" s="9"/>
    </row>
    <row r="19" spans="1:10">
      <c r="A19" s="7" t="s">
        <v>36</v>
      </c>
      <c r="B19" s="7"/>
      <c r="C19" s="9"/>
      <c r="D19" s="9"/>
      <c r="E19" s="9"/>
    </row>
    <row r="20" spans="1:10" ht="4.5" customHeight="1">
      <c r="A20" s="7"/>
      <c r="B20" s="7"/>
      <c r="C20" s="9"/>
      <c r="D20" s="9"/>
      <c r="E20" s="9"/>
    </row>
    <row r="21" spans="1:10" s="7" customFormat="1" ht="14.25" customHeight="1">
      <c r="A21" s="7" t="s">
        <v>54</v>
      </c>
    </row>
    <row r="22" spans="1:10" ht="18" customHeight="1">
      <c r="B22" s="7"/>
      <c r="C22" s="7"/>
      <c r="E22" s="7"/>
    </row>
    <row r="23" spans="1:10" ht="15.75" customHeight="1"/>
    <row r="24" spans="1:10" ht="13.5" customHeight="1"/>
    <row r="26" spans="1:10" ht="24" customHeight="1">
      <c r="B26" s="7"/>
      <c r="C26" s="7"/>
      <c r="E26" s="7"/>
    </row>
    <row r="29" spans="1:10">
      <c r="J29" s="66"/>
    </row>
  </sheetData>
  <mergeCells count="2">
    <mergeCell ref="D4:E4"/>
    <mergeCell ref="D5:E5"/>
  </mergeCells>
  <phoneticPr fontId="10" type="noConversion"/>
  <pageMargins left="0.39370078740157483" right="0.39370078740157483" top="0.39370078740157483" bottom="0.39370078740157483" header="0.39370078740157483" footer="0.31496062992125984"/>
  <pageSetup paperSize="9" firstPageNumber="14" orientation="landscape" useFirstPageNumber="1" r:id="rId1"/>
  <headerFooter scaleWithDoc="0">
    <oddFooter>&amp;R&amp;"Arial,Regular"&amp;10&amp;A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zoomScaleNormal="100" workbookViewId="0"/>
  </sheetViews>
  <sheetFormatPr defaultColWidth="9" defaultRowHeight="15"/>
  <cols>
    <col min="1" max="1" width="10.25" style="1" customWidth="1"/>
    <col min="2" max="2" width="2.5" style="1" customWidth="1"/>
    <col min="3" max="3" width="76.5" style="1" customWidth="1"/>
    <col min="4" max="4" width="17.25" style="1" customWidth="1"/>
    <col min="5" max="5" width="10.75" style="1" customWidth="1"/>
    <col min="6" max="6" width="5.25" style="1" customWidth="1"/>
    <col min="7" max="16384" width="9" style="1"/>
  </cols>
  <sheetData>
    <row r="1" spans="1:6" ht="18">
      <c r="A1" s="20" t="s">
        <v>323</v>
      </c>
      <c r="B1" s="20"/>
    </row>
    <row r="2" spans="1:6" ht="18">
      <c r="B2" s="20"/>
    </row>
    <row r="3" spans="1:6" ht="18">
      <c r="A3" s="20"/>
      <c r="B3" s="20"/>
    </row>
    <row r="4" spans="1:6">
      <c r="A4" s="67"/>
      <c r="B4" s="67"/>
      <c r="C4" s="21"/>
      <c r="D4" s="21"/>
    </row>
    <row r="5" spans="1:6" s="9" customFormat="1" ht="27" customHeight="1">
      <c r="A5" s="27" t="s">
        <v>10</v>
      </c>
      <c r="B5" s="195"/>
      <c r="C5" s="68" t="s">
        <v>12</v>
      </c>
      <c r="D5" s="300" t="s">
        <v>11</v>
      </c>
      <c r="E5" s="301"/>
    </row>
    <row r="6" spans="1:6" s="9" customFormat="1" ht="16.149999999999999" customHeight="1">
      <c r="A6" s="30"/>
      <c r="B6" s="31"/>
      <c r="C6" s="69"/>
      <c r="D6" s="308" t="s">
        <v>69</v>
      </c>
      <c r="E6" s="309"/>
    </row>
    <row r="7" spans="1:6" s="154" customFormat="1" ht="24" customHeight="1">
      <c r="A7" s="151">
        <v>1</v>
      </c>
      <c r="B7" s="152"/>
      <c r="C7" s="204" t="s">
        <v>263</v>
      </c>
      <c r="D7" s="205">
        <v>5.3093718360000004</v>
      </c>
      <c r="E7" s="153"/>
    </row>
    <row r="8" spans="1:6" s="154" customFormat="1" ht="24" customHeight="1">
      <c r="A8" s="151">
        <v>2</v>
      </c>
      <c r="B8" s="152"/>
      <c r="C8" s="204" t="s">
        <v>264</v>
      </c>
      <c r="D8" s="205">
        <v>3.9186048000000002</v>
      </c>
      <c r="E8" s="153"/>
    </row>
    <row r="9" spans="1:6" s="154" customFormat="1" ht="24" customHeight="1">
      <c r="A9" s="151">
        <v>3</v>
      </c>
      <c r="B9" s="152"/>
      <c r="C9" s="204" t="s">
        <v>265</v>
      </c>
      <c r="D9" s="205">
        <v>3.6759876</v>
      </c>
      <c r="E9" s="153"/>
    </row>
    <row r="10" spans="1:6" s="158" customFormat="1" ht="24" customHeight="1">
      <c r="A10" s="151">
        <v>4</v>
      </c>
      <c r="B10" s="152"/>
      <c r="C10" s="204" t="s">
        <v>266</v>
      </c>
      <c r="D10" s="205">
        <v>1.6484168800000001</v>
      </c>
      <c r="E10" s="153"/>
      <c r="F10" s="157"/>
    </row>
    <row r="11" spans="1:6" s="158" customFormat="1" ht="24" customHeight="1">
      <c r="A11" s="151">
        <v>5</v>
      </c>
      <c r="B11" s="155"/>
      <c r="C11" s="156" t="s">
        <v>267</v>
      </c>
      <c r="D11" s="205">
        <v>1.5642678000000001</v>
      </c>
      <c r="E11" s="156"/>
      <c r="F11" s="157"/>
    </row>
    <row r="12" spans="1:6" s="158" customFormat="1" ht="24" customHeight="1">
      <c r="A12" s="151">
        <v>6</v>
      </c>
      <c r="B12" s="155"/>
      <c r="C12" s="156" t="s">
        <v>268</v>
      </c>
      <c r="D12" s="205">
        <v>1.3150424000000001</v>
      </c>
      <c r="E12" s="156"/>
      <c r="F12" s="157"/>
    </row>
    <row r="13" spans="1:6" s="158" customFormat="1" ht="24" customHeight="1">
      <c r="A13" s="151">
        <v>7</v>
      </c>
      <c r="B13" s="155"/>
      <c r="C13" s="156" t="s">
        <v>269</v>
      </c>
      <c r="D13" s="205">
        <v>1.126177</v>
      </c>
      <c r="E13" s="156"/>
      <c r="F13" s="157"/>
    </row>
    <row r="14" spans="1:6" s="158" customFormat="1" ht="24" customHeight="1">
      <c r="A14" s="151">
        <v>8</v>
      </c>
      <c r="B14" s="155"/>
      <c r="C14" s="156" t="s">
        <v>270</v>
      </c>
      <c r="D14" s="205">
        <v>1.12279752</v>
      </c>
      <c r="E14" s="156"/>
      <c r="F14" s="157"/>
    </row>
    <row r="15" spans="1:6" s="158" customFormat="1" ht="24" customHeight="1">
      <c r="A15" s="151">
        <v>9</v>
      </c>
      <c r="B15" s="155"/>
      <c r="C15" s="156" t="s">
        <v>271</v>
      </c>
      <c r="D15" s="205">
        <v>1.097907</v>
      </c>
      <c r="E15" s="156"/>
      <c r="F15" s="157"/>
    </row>
    <row r="16" spans="1:6" s="158" customFormat="1" ht="24" customHeight="1">
      <c r="A16" s="151">
        <v>10</v>
      </c>
      <c r="B16" s="155"/>
      <c r="C16" s="156" t="s">
        <v>272</v>
      </c>
      <c r="D16" s="205">
        <v>1.018929</v>
      </c>
      <c r="E16" s="156"/>
      <c r="F16" s="157"/>
    </row>
    <row r="17" spans="1:5" ht="4.9000000000000004" customHeight="1">
      <c r="A17" s="159"/>
      <c r="B17" s="160"/>
      <c r="C17" s="161"/>
      <c r="D17" s="162"/>
      <c r="E17" s="161"/>
    </row>
    <row r="18" spans="1:5" ht="16.5">
      <c r="A18" s="61"/>
      <c r="B18" s="73"/>
      <c r="C18" s="50"/>
      <c r="D18" s="74"/>
      <c r="E18" s="50"/>
    </row>
    <row r="19" spans="1:5">
      <c r="A19" s="7"/>
      <c r="D19" s="9"/>
      <c r="E19" s="9"/>
    </row>
    <row r="20" spans="1:5">
      <c r="A20" s="7"/>
      <c r="B20" s="7"/>
      <c r="C20" s="7"/>
      <c r="D20" s="7"/>
      <c r="E20" s="9"/>
    </row>
  </sheetData>
  <mergeCells count="2">
    <mergeCell ref="D5:E5"/>
    <mergeCell ref="D6:E6"/>
  </mergeCells>
  <phoneticPr fontId="3" type="noConversion"/>
  <pageMargins left="0.39370078740157483" right="0.39370078740157483" top="0.39370078740157483" bottom="0.39370078740157483" header="0.39370078740157483" footer="0.31496062992125984"/>
  <pageSetup paperSize="9" firstPageNumber="11" orientation="landscape" useFirstPageNumber="1" r:id="rId1"/>
  <headerFooter scaleWithDoc="0">
    <oddFooter>&amp;R&amp;"Arial,Regular"&amp;10&amp;A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"/>
  <sheetViews>
    <sheetView tabSelected="1" zoomScaleNormal="100" workbookViewId="0"/>
  </sheetViews>
  <sheetFormatPr defaultColWidth="9" defaultRowHeight="15"/>
  <cols>
    <col min="1" max="1" width="10.25" style="1" customWidth="1"/>
    <col min="2" max="2" width="2.5" style="1" customWidth="1"/>
    <col min="3" max="3" width="73" style="1" customWidth="1"/>
    <col min="4" max="4" width="17.25" style="1" customWidth="1"/>
    <col min="5" max="5" width="10.75" style="1" customWidth="1"/>
    <col min="6" max="6" width="6.75" style="1" customWidth="1"/>
    <col min="7" max="16384" width="9" style="1"/>
  </cols>
  <sheetData>
    <row r="1" spans="1:6" ht="18">
      <c r="A1" s="20" t="s">
        <v>340</v>
      </c>
      <c r="B1" s="20"/>
    </row>
    <row r="2" spans="1:6" ht="18">
      <c r="B2" s="20"/>
    </row>
    <row r="3" spans="1:6" ht="18">
      <c r="A3" s="20"/>
      <c r="B3" s="20"/>
    </row>
    <row r="4" spans="1:6">
      <c r="A4" s="67"/>
      <c r="B4" s="67"/>
      <c r="C4" s="21"/>
      <c r="D4" s="21"/>
    </row>
    <row r="5" spans="1:6" s="9" customFormat="1" ht="27" customHeight="1">
      <c r="A5" s="27" t="s">
        <v>10</v>
      </c>
      <c r="B5" s="195"/>
      <c r="C5" s="68" t="s">
        <v>12</v>
      </c>
      <c r="D5" s="300" t="s">
        <v>11</v>
      </c>
      <c r="E5" s="301"/>
    </row>
    <row r="6" spans="1:6" s="9" customFormat="1" ht="16.149999999999999" customHeight="1">
      <c r="A6" s="30"/>
      <c r="B6" s="31"/>
      <c r="C6" s="69"/>
      <c r="D6" s="308" t="s">
        <v>69</v>
      </c>
      <c r="E6" s="309"/>
    </row>
    <row r="7" spans="1:6" s="7" customFormat="1" ht="22.5" customHeight="1">
      <c r="A7" s="35">
        <v>1</v>
      </c>
      <c r="B7" s="70"/>
      <c r="C7" s="38" t="s">
        <v>162</v>
      </c>
      <c r="D7" s="206">
        <v>159.077982144</v>
      </c>
      <c r="E7" s="38"/>
      <c r="F7" s="71"/>
    </row>
    <row r="8" spans="1:6" s="7" customFormat="1" ht="22.5" customHeight="1">
      <c r="A8" s="35">
        <v>2</v>
      </c>
      <c r="B8" s="70"/>
      <c r="C8" s="38" t="s">
        <v>163</v>
      </c>
      <c r="D8" s="206">
        <v>124.9479255</v>
      </c>
      <c r="E8" s="38"/>
      <c r="F8" s="71"/>
    </row>
    <row r="9" spans="1:6" s="7" customFormat="1" ht="22.5" customHeight="1">
      <c r="A9" s="35">
        <v>3</v>
      </c>
      <c r="B9" s="70"/>
      <c r="C9" s="38" t="s">
        <v>164</v>
      </c>
      <c r="D9" s="206">
        <v>101.2</v>
      </c>
      <c r="E9" s="38"/>
      <c r="F9" s="71"/>
    </row>
    <row r="10" spans="1:6" s="7" customFormat="1" ht="22.5" customHeight="1">
      <c r="A10" s="35">
        <v>4</v>
      </c>
      <c r="B10" s="70"/>
      <c r="C10" s="38" t="s">
        <v>165</v>
      </c>
      <c r="D10" s="206">
        <v>93.515292799999997</v>
      </c>
      <c r="E10" s="38"/>
      <c r="F10" s="71"/>
    </row>
    <row r="11" spans="1:6" s="7" customFormat="1" ht="22.5" customHeight="1">
      <c r="A11" s="35">
        <v>5</v>
      </c>
      <c r="B11" s="70"/>
      <c r="C11" s="38" t="s">
        <v>166</v>
      </c>
      <c r="D11" s="206">
        <v>86.741440100000005</v>
      </c>
      <c r="E11" s="38"/>
      <c r="F11" s="71"/>
    </row>
    <row r="12" spans="1:6" s="7" customFormat="1" ht="22.5" customHeight="1">
      <c r="A12" s="35">
        <v>6</v>
      </c>
      <c r="B12" s="70"/>
      <c r="C12" s="38" t="s">
        <v>167</v>
      </c>
      <c r="D12" s="206">
        <v>71.578259900000006</v>
      </c>
      <c r="E12" s="75"/>
      <c r="F12" s="71"/>
    </row>
    <row r="13" spans="1:6" s="7" customFormat="1" ht="22.5" customHeight="1">
      <c r="A13" s="35">
        <v>7</v>
      </c>
      <c r="B13" s="70"/>
      <c r="C13" s="38" t="s">
        <v>168</v>
      </c>
      <c r="D13" s="206">
        <v>59.150492239999998</v>
      </c>
      <c r="E13" s="38"/>
      <c r="F13" s="71"/>
    </row>
    <row r="14" spans="1:6" s="7" customFormat="1" ht="22.5" customHeight="1">
      <c r="A14" s="35">
        <v>8</v>
      </c>
      <c r="B14" s="70"/>
      <c r="C14" s="38" t="s">
        <v>169</v>
      </c>
      <c r="D14" s="206">
        <v>58.796458559999998</v>
      </c>
      <c r="E14" s="38"/>
      <c r="F14" s="71"/>
    </row>
    <row r="15" spans="1:6" s="7" customFormat="1" ht="22.5" customHeight="1">
      <c r="A15" s="35">
        <v>9</v>
      </c>
      <c r="B15" s="70"/>
      <c r="C15" s="38" t="s">
        <v>207</v>
      </c>
      <c r="D15" s="206">
        <v>48.300149499999996</v>
      </c>
      <c r="E15" s="38"/>
      <c r="F15" s="71"/>
    </row>
    <row r="16" spans="1:6" s="7" customFormat="1" ht="22.5" customHeight="1">
      <c r="A16" s="41">
        <v>10</v>
      </c>
      <c r="B16" s="72"/>
      <c r="C16" s="46" t="s">
        <v>170</v>
      </c>
      <c r="D16" s="207">
        <v>45.075392999999998</v>
      </c>
      <c r="E16" s="46"/>
      <c r="F16" s="71"/>
    </row>
    <row r="17" spans="1:6" s="7" customFormat="1" ht="22.5" customHeight="1">
      <c r="A17" s="61"/>
      <c r="B17" s="73"/>
      <c r="C17" s="50"/>
      <c r="D17" s="74"/>
      <c r="E17" s="50"/>
      <c r="F17" s="71"/>
    </row>
    <row r="18" spans="1:6" s="7" customFormat="1">
      <c r="B18" s="1"/>
      <c r="C18" s="1"/>
      <c r="D18" s="9"/>
      <c r="E18" s="9"/>
      <c r="F18" s="9"/>
    </row>
    <row r="19" spans="1:6" s="7" customFormat="1" ht="14.25">
      <c r="E19" s="9"/>
      <c r="F19" s="9"/>
    </row>
  </sheetData>
  <mergeCells count="2">
    <mergeCell ref="D5:E5"/>
    <mergeCell ref="D6:E6"/>
  </mergeCells>
  <phoneticPr fontId="3" type="noConversion"/>
  <pageMargins left="0.39370078740157483" right="0.39370078740157483" top="0.39370078740157483" bottom="0.39370078740157483" header="0.39370078740157483" footer="0.31496062992125984"/>
  <pageSetup paperSize="9" firstPageNumber="11" orientation="landscape" useFirstPageNumber="1" r:id="rId1"/>
  <headerFooter scaleWithDoc="0">
    <oddFooter>&amp;R&amp;"Arial,Regular"&amp;10&amp;A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cover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'10'!Print_Area</vt:lpstr>
      <vt:lpstr>'11'!Print_Area</vt:lpstr>
      <vt:lpstr>'12'!Print_Area</vt:lpstr>
      <vt:lpstr>'13'!Print_Area</vt:lpstr>
      <vt:lpstr>'2'!Print_Area</vt:lpstr>
      <vt:lpstr>'3'!Print_Area</vt:lpstr>
      <vt:lpstr>'5'!Print_Area</vt:lpstr>
      <vt:lpstr>'6'!Print_Area</vt:lpstr>
      <vt:lpstr>'7'!Print_Area</vt:lpstr>
      <vt:lpstr>'8'!Print_Area</vt:lpstr>
      <vt:lpstr>'9'!Print_Area</vt:lpstr>
      <vt:lpstr>cover!Print_Area</vt:lpstr>
    </vt:vector>
  </TitlesOfParts>
  <Company>HKEx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Lau</dc:creator>
  <cp:lastModifiedBy>Henry Sung</cp:lastModifiedBy>
  <cp:lastPrinted>2023-12-15T06:18:50Z</cp:lastPrinted>
  <dcterms:created xsi:type="dcterms:W3CDTF">2004-12-20T03:44:07Z</dcterms:created>
  <dcterms:modified xsi:type="dcterms:W3CDTF">2023-12-15T07:42:54Z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