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21" yWindow="300" windowWidth="12120" windowHeight="8985" tabRatio="981" activeTab="0"/>
  </bookViews>
  <sheets>
    <sheet name="cover" sheetId="1" r:id="rId1"/>
    <sheet name="page 1" sheetId="2" r:id="rId2"/>
    <sheet name="page 2" sheetId="3" r:id="rId3"/>
    <sheet name="page 3" sheetId="4" r:id="rId4"/>
    <sheet name="page 4" sheetId="5" r:id="rId5"/>
    <sheet name="page 5" sheetId="6" r:id="rId6"/>
    <sheet name="page 6" sheetId="7" r:id="rId7"/>
    <sheet name="page 7" sheetId="8" r:id="rId8"/>
    <sheet name="page 8" sheetId="9" r:id="rId9"/>
    <sheet name="page 9" sheetId="10" r:id="rId10"/>
    <sheet name="page 10" sheetId="11" r:id="rId11"/>
    <sheet name="page 11" sheetId="12" r:id="rId12"/>
    <sheet name="page 12" sheetId="13" r:id="rId13"/>
    <sheet name="page 13" sheetId="14" r:id="rId14"/>
    <sheet name="page 14" sheetId="15" r:id="rId15"/>
    <sheet name="page 15" sheetId="16" r:id="rId16"/>
    <sheet name="page 16" sheetId="17" r:id="rId17"/>
    <sheet name="page 17" sheetId="18" r:id="rId18"/>
    <sheet name="page 18" sheetId="19" r:id="rId19"/>
    <sheet name="page 19" sheetId="20" r:id="rId20"/>
    <sheet name="page 20" sheetId="21" r:id="rId21"/>
    <sheet name="page 21" sheetId="22" r:id="rId22"/>
  </sheets>
  <definedNames>
    <definedName name="__123Graph_AMAIN" hidden="1">#REF!</definedName>
    <definedName name="__123Graph_BMAIN" hidden="1">#REF!</definedName>
    <definedName name="__123Graph_LBL_AMAIN" hidden="1">#REF!</definedName>
    <definedName name="__123Graph_LBL_BMAIN" hidden="1">#REF!</definedName>
    <definedName name="__123Graph_XMAIN" hidden="1">#REF!</definedName>
    <definedName name="Database_MI">#REF!</definedName>
    <definedName name="_xlnm.Print_Area" localSheetId="0">'cover'!$A$1:$J$16</definedName>
    <definedName name="_xlnm.Print_Area" localSheetId="1">'page 1'!$A$1:$J$47</definedName>
    <definedName name="_xlnm.Print_Area" localSheetId="10">'page 10'!$A$1:$E$21</definedName>
    <definedName name="_xlnm.Print_Area" localSheetId="11">'page 11'!$A$1:$E$31</definedName>
    <definedName name="_xlnm.Print_Area" localSheetId="12">'page 12'!$A$1:$I$35</definedName>
    <definedName name="_xlnm.Print_Area" localSheetId="13">'page 13'!$A$1:$K$24</definedName>
    <definedName name="_xlnm.Print_Area" localSheetId="14">'page 14'!$A$1:$G$28</definedName>
    <definedName name="_xlnm.Print_Area" localSheetId="15">'page 15'!$A$1:$L$29</definedName>
    <definedName name="_xlnm.Print_Area" localSheetId="16">'page 16'!$A$1:$G$35</definedName>
    <definedName name="_xlnm.Print_Area" localSheetId="17">'page 17'!$A$1:$K$29</definedName>
    <definedName name="_xlnm.Print_Area" localSheetId="18">'page 18'!$A$1:$H$26</definedName>
    <definedName name="_xlnm.Print_Area" localSheetId="19">'page 19'!$A$1:$E$36</definedName>
    <definedName name="_xlnm.Print_Area" localSheetId="2">'page 2'!$A$1:$M$33</definedName>
    <definedName name="_xlnm.Print_Area" localSheetId="20">'page 20'!$A$1:$J$32</definedName>
    <definedName name="_xlnm.Print_Area" localSheetId="21">'page 21'!$A$1:$M$44</definedName>
    <definedName name="_xlnm.Print_Area" localSheetId="3">'page 3'!$A$1:$M$40</definedName>
    <definedName name="_xlnm.Print_Area" localSheetId="4">'page 4'!$A$1:$J$17</definedName>
    <definedName name="_xlnm.Print_Area" localSheetId="5">'page 5'!$A$1:$J$24</definedName>
    <definedName name="_xlnm.Print_Area" localSheetId="6">'page 6'!$A$1:$J$19</definedName>
    <definedName name="_xlnm.Print_Area" localSheetId="7">'page 7'!$A$1:$O$24</definedName>
    <definedName name="_xlnm.Print_Area" localSheetId="8">'page 8'!$A$1:$L$25</definedName>
    <definedName name="_xlnm.Print_Area" localSheetId="9">'page 9'!$A$1:$F$19</definedName>
    <definedName name="Print_Area_MI">#REF!</definedName>
    <definedName name="T">#REF!</definedName>
    <definedName name="Z_4EF3E90D_5EC0_45A8_8D19_B9885200EEBF_.wvu.PrintArea" localSheetId="0" hidden="1">'cover'!$A$1:$J$13</definedName>
    <definedName name="Z_7A48645B_7044_45A5_ACA0_EF1CDAB4E46B_.wvu.PrintArea" localSheetId="0" hidden="1">'cover'!$A$1:$J$13</definedName>
    <definedName name="Z_D195F524_3C3B_47EF_8248_581528807A9C_.wvu.PrintArea" localSheetId="0" hidden="1">'cover'!$A$1:$J$13</definedName>
  </definedNames>
  <calcPr fullCalcOnLoad="1"/>
</workbook>
</file>

<file path=xl/sharedStrings.xml><?xml version="1.0" encoding="utf-8"?>
<sst xmlns="http://schemas.openxmlformats.org/spreadsheetml/2006/main" count="592" uniqueCount="381">
  <si>
    <t>1.</t>
  </si>
  <si>
    <t>2.</t>
  </si>
  <si>
    <t>證券市場統計數據</t>
  </si>
  <si>
    <t>3.</t>
  </si>
  <si>
    <t>4.</t>
  </si>
  <si>
    <t>衍生產品市場統計數據</t>
  </si>
  <si>
    <t>成交金額</t>
  </si>
  <si>
    <t>市場表現</t>
  </si>
  <si>
    <t>交易日數</t>
  </si>
  <si>
    <t>上市證券數目</t>
  </si>
  <si>
    <t>收市指數</t>
  </si>
  <si>
    <t>交易所</t>
  </si>
  <si>
    <t>排名</t>
  </si>
  <si>
    <t>紐約</t>
  </si>
  <si>
    <t>東京</t>
  </si>
  <si>
    <t>倫敦</t>
  </si>
  <si>
    <t>Euronext</t>
  </si>
  <si>
    <t>德國</t>
  </si>
  <si>
    <t>多倫多</t>
  </si>
  <si>
    <t>香港</t>
  </si>
  <si>
    <t>首次上市集資額</t>
  </si>
  <si>
    <t>公司名稱</t>
  </si>
  <si>
    <t>成交量</t>
  </si>
  <si>
    <t>內地企業的表現</t>
  </si>
  <si>
    <r>
      <t>上市公司數目</t>
    </r>
  </si>
  <si>
    <t>所有期貨</t>
  </si>
  <si>
    <t>恒生指數期貨</t>
  </si>
  <si>
    <t>小型恒生指數期貨</t>
  </si>
  <si>
    <t>股票期貨</t>
  </si>
  <si>
    <t>所有期權</t>
  </si>
  <si>
    <t>恒生指數期權</t>
  </si>
  <si>
    <t>股票期權</t>
  </si>
  <si>
    <t>所有期貨及期權</t>
  </si>
  <si>
    <t>在香港上市的內地股份統計數據</t>
  </si>
  <si>
    <t>澳洲</t>
  </si>
  <si>
    <t>上述為暫計數字</t>
  </si>
  <si>
    <r>
      <t>在香港上市的內地股份統計數據</t>
    </r>
    <r>
      <rPr>
        <sz val="18"/>
        <color indexed="8"/>
        <rFont val="Times New Roman"/>
        <family val="1"/>
      </rPr>
      <t xml:space="preserve"> </t>
    </r>
  </si>
  <si>
    <t>頁</t>
  </si>
  <si>
    <t>證券市場</t>
  </si>
  <si>
    <r>
      <t xml:space="preserve"> % </t>
    </r>
    <r>
      <rPr>
        <sz val="12"/>
        <rFont val="新細明體"/>
        <family val="1"/>
      </rPr>
      <t>變幅</t>
    </r>
  </si>
  <si>
    <r>
      <t xml:space="preserve">    -  </t>
    </r>
    <r>
      <rPr>
        <sz val="12"/>
        <rFont val="新細明體"/>
        <family val="1"/>
      </rPr>
      <t>股份</t>
    </r>
  </si>
  <si>
    <r>
      <t xml:space="preserve">         </t>
    </r>
    <r>
      <rPr>
        <sz val="12"/>
        <rFont val="Wingdings"/>
        <family val="0"/>
      </rPr>
      <t>§</t>
    </r>
    <r>
      <rPr>
        <sz val="12"/>
        <rFont val="Times New Roman"/>
        <family val="1"/>
      </rPr>
      <t xml:space="preserve"> </t>
    </r>
    <r>
      <rPr>
        <sz val="12"/>
        <rFont val="細明體"/>
        <family val="3"/>
      </rPr>
      <t>股本權證</t>
    </r>
  </si>
  <si>
    <r>
      <t xml:space="preserve">         </t>
    </r>
    <r>
      <rPr>
        <sz val="12"/>
        <rFont val="Wingdings"/>
        <family val="0"/>
      </rPr>
      <t>§</t>
    </r>
    <r>
      <rPr>
        <sz val="12"/>
        <rFont val="Times New Roman"/>
        <family val="1"/>
      </rPr>
      <t xml:space="preserve"> </t>
    </r>
    <r>
      <rPr>
        <sz val="12"/>
        <rFont val="細明體"/>
        <family val="3"/>
      </rPr>
      <t>衍生權證</t>
    </r>
  </si>
  <si>
    <r>
      <t xml:space="preserve">% </t>
    </r>
    <r>
      <rPr>
        <sz val="12"/>
        <rFont val="新細明體"/>
        <family val="1"/>
      </rPr>
      <t>變幅</t>
    </r>
  </si>
  <si>
    <r>
      <t>(</t>
    </r>
    <r>
      <rPr>
        <sz val="10"/>
        <rFont val="新細明體"/>
        <family val="1"/>
      </rPr>
      <t>百萬美元</t>
    </r>
    <r>
      <rPr>
        <sz val="10"/>
        <rFont val="Times New Roman"/>
        <family val="1"/>
      </rPr>
      <t>)</t>
    </r>
  </si>
  <si>
    <r>
      <t xml:space="preserve"> % </t>
    </r>
    <r>
      <rPr>
        <sz val="12"/>
        <rFont val="新細明體"/>
        <family val="1"/>
      </rPr>
      <t>變幅</t>
    </r>
  </si>
  <si>
    <t>衍生產品市場</t>
  </si>
  <si>
    <r>
      <t xml:space="preserve">    -  </t>
    </r>
    <r>
      <rPr>
        <sz val="12"/>
        <rFont val="細明體"/>
        <family val="3"/>
      </rPr>
      <t>認股權證</t>
    </r>
  </si>
  <si>
    <r>
      <t xml:space="preserve">    -  </t>
    </r>
    <r>
      <rPr>
        <sz val="12"/>
        <rFont val="細明體"/>
        <family val="3"/>
      </rPr>
      <t>債券</t>
    </r>
  </si>
  <si>
    <r>
      <t xml:space="preserve">% </t>
    </r>
    <r>
      <rPr>
        <sz val="12"/>
        <rFont val="新細明體"/>
        <family val="1"/>
      </rPr>
      <t>變幅</t>
    </r>
  </si>
  <si>
    <r>
      <t xml:space="preserve">    - </t>
    </r>
    <r>
      <rPr>
        <sz val="12"/>
        <rFont val="細明體"/>
        <family val="3"/>
      </rPr>
      <t>認股權證</t>
    </r>
  </si>
  <si>
    <r>
      <t xml:space="preserve">    - </t>
    </r>
    <r>
      <rPr>
        <sz val="12"/>
        <rFont val="細明體"/>
        <family val="3"/>
      </rPr>
      <t>債券</t>
    </r>
  </si>
  <si>
    <r>
      <t xml:space="preserve">    - </t>
    </r>
    <r>
      <rPr>
        <sz val="12"/>
        <rFont val="新細明體"/>
        <family val="1"/>
      </rPr>
      <t>股份</t>
    </r>
  </si>
  <si>
    <r>
      <t xml:space="preserve">         </t>
    </r>
    <r>
      <rPr>
        <sz val="12"/>
        <rFont val="Wingdings"/>
        <family val="0"/>
      </rPr>
      <t>§</t>
    </r>
    <r>
      <rPr>
        <sz val="12"/>
        <rFont val="Times New Roman"/>
        <family val="1"/>
      </rPr>
      <t xml:space="preserve"> </t>
    </r>
    <r>
      <rPr>
        <sz val="12"/>
        <rFont val="細明體"/>
        <family val="3"/>
      </rPr>
      <t>股本權證</t>
    </r>
  </si>
  <si>
    <r>
      <t xml:space="preserve">         </t>
    </r>
    <r>
      <rPr>
        <sz val="12"/>
        <rFont val="Wingdings"/>
        <family val="0"/>
      </rPr>
      <t>§</t>
    </r>
    <r>
      <rPr>
        <sz val="12"/>
        <rFont val="Times New Roman"/>
        <family val="1"/>
      </rPr>
      <t xml:space="preserve"> </t>
    </r>
    <r>
      <rPr>
        <sz val="12"/>
        <rFont val="細明體"/>
        <family val="3"/>
      </rPr>
      <t>衍生權證</t>
    </r>
  </si>
  <si>
    <r>
      <t>全年新上市公司數目</t>
    </r>
  </si>
  <si>
    <t>不適用</t>
  </si>
  <si>
    <r>
      <t xml:space="preserve">% </t>
    </r>
    <r>
      <rPr>
        <sz val="13"/>
        <rFont val="新細明體"/>
        <family val="1"/>
      </rPr>
      <t>變幅</t>
    </r>
  </si>
  <si>
    <r>
      <t>標準普爾</t>
    </r>
    <r>
      <rPr>
        <sz val="13"/>
        <rFont val="Times New Roman"/>
        <family val="1"/>
      </rPr>
      <t>/</t>
    </r>
    <r>
      <rPr>
        <sz val="13"/>
        <rFont val="細明體"/>
        <family val="3"/>
      </rPr>
      <t>香港交易所大型股指數</t>
    </r>
  </si>
  <si>
    <t>恒生指數</t>
  </si>
  <si>
    <t>恒生綜合指數</t>
  </si>
  <si>
    <r>
      <t>恒生中國企業指數</t>
    </r>
    <r>
      <rPr>
        <sz val="13"/>
        <rFont val="Times New Roman"/>
        <family val="1"/>
      </rPr>
      <t xml:space="preserve"> (H</t>
    </r>
    <r>
      <rPr>
        <sz val="13"/>
        <rFont val="新細明體"/>
        <family val="1"/>
      </rPr>
      <t>股</t>
    </r>
    <r>
      <rPr>
        <sz val="13"/>
        <rFont val="Times New Roman"/>
        <family val="1"/>
      </rPr>
      <t>)</t>
    </r>
  </si>
  <si>
    <r>
      <t>恒生香港中資企業指數</t>
    </r>
    <r>
      <rPr>
        <sz val="13"/>
        <rFont val="Times New Roman"/>
        <family val="1"/>
      </rPr>
      <t xml:space="preserve"> (</t>
    </r>
    <r>
      <rPr>
        <sz val="13"/>
        <rFont val="新細明體"/>
        <family val="1"/>
      </rPr>
      <t>紅籌股</t>
    </r>
    <r>
      <rPr>
        <sz val="13"/>
        <rFont val="Times New Roman"/>
        <family val="1"/>
      </rPr>
      <t>)</t>
    </r>
  </si>
  <si>
    <r>
      <t>標準普爾</t>
    </r>
    <r>
      <rPr>
        <sz val="13"/>
        <rFont val="Times New Roman"/>
        <family val="1"/>
      </rPr>
      <t>/</t>
    </r>
    <r>
      <rPr>
        <sz val="13"/>
        <rFont val="細明體"/>
        <family val="3"/>
      </rPr>
      <t>香港交易所創業板指數</t>
    </r>
  </si>
  <si>
    <r>
      <t>(</t>
    </r>
    <r>
      <rPr>
        <sz val="10"/>
        <rFont val="細明體"/>
        <family val="3"/>
      </rPr>
      <t>億港元</t>
    </r>
    <r>
      <rPr>
        <sz val="10"/>
        <rFont val="Times New Roman"/>
        <family val="1"/>
      </rPr>
      <t>)</t>
    </r>
  </si>
  <si>
    <r>
      <t>市值</t>
    </r>
    <r>
      <rPr>
        <b/>
        <sz val="12"/>
        <rFont val="Times New Roman"/>
        <family val="1"/>
      </rPr>
      <t xml:space="preserve">  (</t>
    </r>
    <r>
      <rPr>
        <b/>
        <sz val="12"/>
        <rFont val="細明體"/>
        <family val="3"/>
      </rPr>
      <t>億港元</t>
    </r>
    <r>
      <rPr>
        <b/>
        <sz val="12"/>
        <rFont val="Times New Roman"/>
        <family val="1"/>
      </rPr>
      <t>)</t>
    </r>
  </si>
  <si>
    <t>不適用</t>
  </si>
  <si>
    <t>H股指數期貨</t>
  </si>
  <si>
    <r>
      <t>(百萬</t>
    </r>
    <r>
      <rPr>
        <sz val="10"/>
        <rFont val="細明體"/>
        <family val="3"/>
      </rPr>
      <t>美元</t>
    </r>
    <r>
      <rPr>
        <sz val="10"/>
        <rFont val="Times New Roman"/>
        <family val="1"/>
      </rPr>
      <t>)</t>
    </r>
  </si>
  <si>
    <t>主板</t>
  </si>
  <si>
    <t>創業板</t>
  </si>
  <si>
    <t>億元</t>
  </si>
  <si>
    <r>
      <t xml:space="preserve">         </t>
    </r>
    <r>
      <rPr>
        <sz val="12"/>
        <rFont val="Wingdings"/>
        <family val="0"/>
      </rPr>
      <t>§</t>
    </r>
    <r>
      <rPr>
        <sz val="12"/>
        <rFont val="Times New Roman"/>
        <family val="1"/>
      </rPr>
      <t xml:space="preserve"> 房地產投資信託基金</t>
    </r>
  </si>
  <si>
    <r>
      <t xml:space="preserve">      - </t>
    </r>
    <r>
      <rPr>
        <sz val="12"/>
        <rFont val="細明體"/>
        <family val="3"/>
      </rPr>
      <t>首次上市集資額</t>
    </r>
  </si>
  <si>
    <r>
      <t xml:space="preserve">      - </t>
    </r>
    <r>
      <rPr>
        <sz val="12"/>
        <rFont val="細明體"/>
        <family val="3"/>
      </rPr>
      <t>上市後集資額</t>
    </r>
  </si>
  <si>
    <r>
      <t xml:space="preserve">      - </t>
    </r>
    <r>
      <rPr>
        <sz val="12"/>
        <rFont val="細明體"/>
        <family val="3"/>
      </rPr>
      <t>認股權證</t>
    </r>
  </si>
  <si>
    <r>
      <t xml:space="preserve">      - </t>
    </r>
    <r>
      <rPr>
        <sz val="12"/>
        <rFont val="細明體"/>
        <family val="3"/>
      </rPr>
      <t>債券</t>
    </r>
  </si>
  <si>
    <t>*</t>
  </si>
  <si>
    <t>^</t>
  </si>
  <si>
    <t>#</t>
  </si>
  <si>
    <t>上市公司數目*</t>
  </si>
  <si>
    <t>全年新上市公司數目*</t>
  </si>
  <si>
    <r>
      <t xml:space="preserve">    -  </t>
    </r>
    <r>
      <rPr>
        <sz val="12"/>
        <rFont val="細明體"/>
        <family val="3"/>
      </rPr>
      <t>單位信託基金及互惠基金</t>
    </r>
  </si>
  <si>
    <r>
      <t xml:space="preserve">         </t>
    </r>
    <r>
      <rPr>
        <sz val="12"/>
        <rFont val="Wingdings"/>
        <family val="0"/>
      </rPr>
      <t>§</t>
    </r>
    <r>
      <rPr>
        <sz val="12"/>
        <rFont val="Times New Roman"/>
        <family val="1"/>
      </rPr>
      <t xml:space="preserve"> </t>
    </r>
    <r>
      <rPr>
        <sz val="12"/>
        <rFont val="細明體"/>
        <family val="3"/>
      </rPr>
      <t>交易所買賣基金</t>
    </r>
    <r>
      <rPr>
        <vertAlign val="superscript"/>
        <sz val="12"/>
        <rFont val="細明體"/>
        <family val="3"/>
      </rPr>
      <t>+</t>
    </r>
  </si>
  <si>
    <r>
      <t xml:space="preserve">         </t>
    </r>
    <r>
      <rPr>
        <sz val="12"/>
        <rFont val="Wingdings"/>
        <family val="0"/>
      </rPr>
      <t>§</t>
    </r>
    <r>
      <rPr>
        <sz val="12"/>
        <rFont val="Times New Roman"/>
        <family val="1"/>
      </rPr>
      <t xml:space="preserve"> </t>
    </r>
    <r>
      <rPr>
        <sz val="12"/>
        <rFont val="細明體"/>
        <family val="3"/>
      </rPr>
      <t>衍生權證</t>
    </r>
  </si>
  <si>
    <r>
      <t xml:space="preserve">         </t>
    </r>
    <r>
      <rPr>
        <sz val="12"/>
        <rFont val="Wingdings"/>
        <family val="0"/>
      </rPr>
      <t>§</t>
    </r>
    <r>
      <rPr>
        <sz val="12"/>
        <rFont val="Times New Roman"/>
        <family val="1"/>
      </rPr>
      <t xml:space="preserve"> </t>
    </r>
    <r>
      <rPr>
        <sz val="12"/>
        <rFont val="細明體"/>
        <family val="3"/>
      </rPr>
      <t>交易所買賣基金</t>
    </r>
  </si>
  <si>
    <t xml:space="preserve">  其他新上市證券的集資金額 (百萬港元)</t>
  </si>
  <si>
    <r>
      <t xml:space="preserve">全年成交金額 </t>
    </r>
    <r>
      <rPr>
        <b/>
        <vertAlign val="superscript"/>
        <sz val="12"/>
        <rFont val="新細明體"/>
        <family val="1"/>
      </rPr>
      <t>#</t>
    </r>
    <r>
      <rPr>
        <b/>
        <sz val="12"/>
        <rFont val="新細明體"/>
        <family val="1"/>
      </rPr>
      <t xml:space="preserve"> (百萬港元)</t>
    </r>
  </si>
  <si>
    <t>平均每日成交金額 (百萬港元)</t>
  </si>
  <si>
    <t>巴西</t>
  </si>
  <si>
    <t>內地企業指下列企業：</t>
  </si>
  <si>
    <r>
      <t>H</t>
    </r>
    <r>
      <rPr>
        <b/>
        <sz val="13"/>
        <rFont val="新細明體"/>
        <family val="1"/>
      </rPr>
      <t>股公司</t>
    </r>
  </si>
  <si>
    <r>
      <t>「</t>
    </r>
    <r>
      <rPr>
        <sz val="13"/>
        <rFont val="Times New Roman"/>
        <family val="1"/>
      </rPr>
      <t>H</t>
    </r>
    <r>
      <rPr>
        <sz val="13"/>
        <rFont val="新細明體"/>
        <family val="1"/>
      </rPr>
      <t>股公司」是指在中國內地註冊成立並由內地政府機構或個人控制的公司。</t>
    </r>
  </si>
  <si>
    <t>「紅籌公司」是指在中國內地以外地區註冊成立並由內地政府機構控制的公司。</t>
  </si>
  <si>
    <t>意大利</t>
  </si>
  <si>
    <t>瑞士</t>
  </si>
  <si>
    <t>新加坡</t>
  </si>
  <si>
    <t>因各交易所的匯報規則及計算方法有別，成交金額不能完全地作比較</t>
  </si>
  <si>
    <r>
      <t>股份集資總額</t>
    </r>
    <r>
      <rPr>
        <b/>
        <sz val="12"/>
        <rFont val="Times New Roman"/>
        <family val="1"/>
      </rPr>
      <t xml:space="preserve"> (</t>
    </r>
    <r>
      <rPr>
        <b/>
        <sz val="12"/>
        <rFont val="細明體"/>
        <family val="3"/>
      </rPr>
      <t>億港元</t>
    </r>
    <r>
      <rPr>
        <b/>
        <sz val="12"/>
        <rFont val="Times New Roman"/>
        <family val="1"/>
      </rPr>
      <t>)</t>
    </r>
  </si>
  <si>
    <r>
      <t xml:space="preserve">    </t>
    </r>
    <r>
      <rPr>
        <b/>
        <sz val="12"/>
        <rFont val="Wingdings"/>
        <family val="0"/>
      </rPr>
      <t>§</t>
    </r>
    <r>
      <rPr>
        <b/>
        <sz val="12"/>
        <rFont val="Times New Roman"/>
        <family val="1"/>
      </rPr>
      <t xml:space="preserve"> 首次上市集資額  (億港元)</t>
    </r>
  </si>
  <si>
    <t>上海</t>
  </si>
  <si>
    <t>深圳</t>
  </si>
  <si>
    <t xml:space="preserve">       % 變幅</t>
  </si>
  <si>
    <r>
      <t xml:space="preserve">    </t>
    </r>
    <r>
      <rPr>
        <b/>
        <sz val="12"/>
        <rFont val="Wingdings"/>
        <family val="0"/>
      </rPr>
      <t>§</t>
    </r>
    <r>
      <rPr>
        <b/>
        <sz val="12"/>
        <rFont val="Times New Roman"/>
        <family val="1"/>
      </rPr>
      <t xml:space="preserve"> 上市後集資額  (億港元)</t>
    </r>
  </si>
  <si>
    <t>證券市場創新紀錄</t>
  </si>
  <si>
    <t>衍生產品市場創新紀錄</t>
  </si>
  <si>
    <r>
      <t xml:space="preserve">      - </t>
    </r>
    <r>
      <rPr>
        <sz val="12"/>
        <rFont val="細明體"/>
        <family val="3"/>
      </rPr>
      <t>單位信託基金及互惠基金</t>
    </r>
  </si>
  <si>
    <r>
      <t xml:space="preserve">    - </t>
    </r>
    <r>
      <rPr>
        <sz val="12"/>
        <rFont val="細明體"/>
        <family val="3"/>
      </rPr>
      <t>單位信託基金及互惠基金</t>
    </r>
  </si>
  <si>
    <t>紅籌公司</t>
  </si>
  <si>
    <r>
      <t>1993</t>
    </r>
    <r>
      <rPr>
        <b/>
        <sz val="12"/>
        <rFont val="細明體"/>
        <family val="3"/>
      </rPr>
      <t>年</t>
    </r>
    <r>
      <rPr>
        <b/>
        <sz val="12"/>
        <rFont val="Times New Roman"/>
        <family val="1"/>
      </rPr>
      <t>1</t>
    </r>
    <r>
      <rPr>
        <b/>
        <sz val="12"/>
        <rFont val="細明體"/>
        <family val="3"/>
      </rPr>
      <t>月以來的股份集資總額</t>
    </r>
    <r>
      <rPr>
        <b/>
        <sz val="12"/>
        <rFont val="Times New Roman"/>
        <family val="1"/>
      </rPr>
      <t xml:space="preserve"> (</t>
    </r>
    <r>
      <rPr>
        <b/>
        <sz val="12"/>
        <rFont val="細明體"/>
        <family val="3"/>
      </rPr>
      <t>億港元</t>
    </r>
    <r>
      <rPr>
        <b/>
        <sz val="12"/>
        <rFont val="Times New Roman"/>
        <family val="1"/>
      </rPr>
      <t>)</t>
    </r>
  </si>
  <si>
    <t>括號內為內地企業佔股本證券市場的百分比</t>
  </si>
  <si>
    <t>除牌公司數目</t>
  </si>
  <si>
    <r>
      <t xml:space="preserve">市值 (億港元) </t>
    </r>
    <r>
      <rPr>
        <b/>
        <vertAlign val="superscript"/>
        <sz val="12"/>
        <rFont val="Wingdings"/>
        <family val="0"/>
      </rPr>
      <t>²</t>
    </r>
  </si>
  <si>
    <t>期末</t>
  </si>
  <si>
    <r>
      <t>²</t>
    </r>
    <r>
      <rPr>
        <sz val="10"/>
        <rFont val="Times New Roman"/>
        <family val="1"/>
      </rPr>
      <t xml:space="preserve"> </t>
    </r>
  </si>
  <si>
    <r>
      <t xml:space="preserve"> +</t>
    </r>
    <r>
      <rPr>
        <sz val="10"/>
        <rFont val="Times New Roman"/>
        <family val="1"/>
      </rPr>
      <t xml:space="preserve">  </t>
    </r>
  </si>
  <si>
    <t>西班牙</t>
  </si>
  <si>
    <t>數字代表所有股本證券總市值，當中並不包括其他上市證券例如房地產投資信託基金及政府債券的市值。數字亦不包括試驗計劃下非上市可交易的股份</t>
  </si>
  <si>
    <r>
      <t>市場表現</t>
    </r>
    <r>
      <rPr>
        <b/>
        <sz val="12"/>
        <rFont val="新細明體"/>
        <family val="1"/>
      </rPr>
      <t>(續)</t>
    </r>
  </si>
  <si>
    <t>集資總額 (百萬港元)</t>
  </si>
  <si>
    <t xml:space="preserve">  股份集資總額 (百萬港元)</t>
  </si>
  <si>
    <t>截至</t>
  </si>
  <si>
    <t>於</t>
  </si>
  <si>
    <t>非H股內地民營企業</t>
  </si>
  <si>
    <t>成交合約張數</t>
  </si>
  <si>
    <t>(百萬)</t>
  </si>
  <si>
    <t>芝加哥期權交易所</t>
  </si>
  <si>
    <t>費城</t>
  </si>
  <si>
    <t>數字包括股票期權、單一股票期貨、股票指數期權及期貨以及債券期權及期貨</t>
  </si>
  <si>
    <t>注意：每張合約金額不盡相同</t>
  </si>
  <si>
    <t>名義成交額</t>
  </si>
  <si>
    <t>(百萬美元)</t>
  </si>
  <si>
    <t>南韓</t>
  </si>
  <si>
    <t>部份交易所只提供有關成交合約張數的數據，而未有提供相應的名義成交金額的數據。讀者比較各交易所表現時宜特別留意</t>
  </si>
  <si>
    <t>衍生產品的名義價值指成交合約張數乘以合約的相關價值；合約的相關價值則指將每份合約的相關資產的市價乘以該合約的合約乘數。</t>
  </si>
  <si>
    <t>小型恒生指數期權</t>
  </si>
  <si>
    <t>大阪</t>
  </si>
  <si>
    <r>
      <t>(</t>
    </r>
    <r>
      <rPr>
        <b/>
        <sz val="13"/>
        <rFont val="新細明體"/>
        <family val="1"/>
      </rPr>
      <t>合約張數</t>
    </r>
    <r>
      <rPr>
        <b/>
        <sz val="13"/>
        <rFont val="Times New Roman"/>
        <family val="1"/>
      </rPr>
      <t>)</t>
    </r>
  </si>
  <si>
    <r>
      <t>(</t>
    </r>
    <r>
      <rPr>
        <sz val="13"/>
        <rFont val="新細明體"/>
        <family val="1"/>
      </rPr>
      <t>合約張數</t>
    </r>
    <r>
      <rPr>
        <sz val="13"/>
        <rFont val="Times New Roman"/>
        <family val="1"/>
      </rPr>
      <t>)</t>
    </r>
  </si>
  <si>
    <t>未平倉合約張數</t>
  </si>
  <si>
    <t>印度</t>
  </si>
  <si>
    <t>一個月港元利率期貨</t>
  </si>
  <si>
    <t>三個月港元利率期貨</t>
  </si>
  <si>
    <r>
      <t>小型恒生指數期權</t>
    </r>
    <r>
      <rPr>
        <sz val="12"/>
        <rFont val="Times New Roman"/>
        <family val="1"/>
      </rPr>
      <t xml:space="preserve"> </t>
    </r>
  </si>
  <si>
    <r>
      <t>H</t>
    </r>
    <r>
      <rPr>
        <sz val="12"/>
        <rFont val="新細明體"/>
        <family val="1"/>
      </rPr>
      <t>股指數期權</t>
    </r>
    <r>
      <rPr>
        <vertAlign val="superscript"/>
        <sz val="12"/>
        <rFont val="Times New Roman"/>
        <family val="1"/>
      </rPr>
      <t xml:space="preserve"> </t>
    </r>
  </si>
  <si>
    <r>
      <t>小型恒生指數期權</t>
    </r>
    <r>
      <rPr>
        <b/>
        <sz val="13"/>
        <rFont val="Times New Roman"/>
        <family val="1"/>
      </rPr>
      <t xml:space="preserve"> </t>
    </r>
  </si>
  <si>
    <t>變幅百分比以四捨五入後之數字計算</t>
  </si>
  <si>
    <t>國際證券交易所</t>
  </si>
  <si>
    <t>**</t>
  </si>
  <si>
    <t>並未包括試驗計劃下2隻非上市可交易的 iShares</t>
  </si>
  <si>
    <t>Eurex</t>
  </si>
  <si>
    <t>數字包括衍生權證、股本權證、牛熊證及股票掛鉤票據等結構性產品的成交金額</t>
  </si>
  <si>
    <t>(合約張數)</t>
  </si>
  <si>
    <t>* 暫計數字</t>
  </si>
  <si>
    <t>-</t>
  </si>
  <si>
    <t>投資基金不計算在市值內</t>
  </si>
  <si>
    <t>1</t>
  </si>
  <si>
    <t>(2007年)</t>
  </si>
  <si>
    <t>(2008年10月29日)</t>
  </si>
  <si>
    <t>(2008年10月28日)</t>
  </si>
  <si>
    <r>
      <t xml:space="preserve">    -  </t>
    </r>
    <r>
      <rPr>
        <sz val="12"/>
        <rFont val="細明體"/>
        <family val="3"/>
      </rPr>
      <t>牛熊證</t>
    </r>
  </si>
  <si>
    <r>
      <t xml:space="preserve">      - </t>
    </r>
    <r>
      <rPr>
        <sz val="12"/>
        <rFont val="細明體"/>
        <family val="3"/>
      </rPr>
      <t xml:space="preserve">牛熊證 </t>
    </r>
  </si>
  <si>
    <t>OMX Nordic Exchange</t>
  </si>
  <si>
    <r>
      <t>小型H股指數期貨</t>
    </r>
    <r>
      <rPr>
        <vertAlign val="superscript"/>
        <sz val="12"/>
        <rFont val="Times New Roman"/>
        <family val="1"/>
      </rPr>
      <t>1</t>
    </r>
  </si>
  <si>
    <r>
      <t>恒生中國H股金融行業指數期貨</t>
    </r>
    <r>
      <rPr>
        <vertAlign val="superscript"/>
        <sz val="12"/>
        <rFont val="新細明體"/>
        <family val="1"/>
      </rPr>
      <t>2</t>
    </r>
  </si>
  <si>
    <t>黃金期貨於2008年10月20日開始買賣</t>
  </si>
  <si>
    <t>小型H股指數期貨於2008年3月31日開始買賣</t>
  </si>
  <si>
    <t>未平倉合約</t>
  </si>
  <si>
    <t xml:space="preserve">* </t>
  </si>
  <si>
    <t xml:space="preserve">^ </t>
  </si>
  <si>
    <r>
      <t xml:space="preserve">    - </t>
    </r>
    <r>
      <rPr>
        <sz val="12"/>
        <rFont val="細明體"/>
        <family val="3"/>
      </rPr>
      <t xml:space="preserve">牛熊證 </t>
    </r>
  </si>
  <si>
    <t>巴西交易所</t>
  </si>
  <si>
    <t>並不包括股份以外的其他上市證券例如房地產投資信託基金及政府債券</t>
  </si>
  <si>
    <t>包括4家由創業板轉到主板上市的公司</t>
  </si>
  <si>
    <t>(2007年9月25日)</t>
  </si>
  <si>
    <t>由於以四捨五入的方法計算，數字相加後不一定等於小計或總計的數字</t>
  </si>
  <si>
    <t>「非H股內地民營企業」是指在中國內地以外地區註冊成立並由內地個人控制的公司。</t>
  </si>
  <si>
    <t xml:space="preserve">•
•
•
</t>
  </si>
  <si>
    <t xml:space="preserve">                                         •
                                         •
                                         •
</t>
  </si>
  <si>
    <t xml:space="preserve">     •
     •
     •
</t>
  </si>
  <si>
    <t>2008年12月31日</t>
  </si>
  <si>
    <t>2008年底</t>
  </si>
  <si>
    <r>
      <t>股份每日平均成交金額</t>
    </r>
    <r>
      <rPr>
        <b/>
        <sz val="12"/>
        <rFont val="Times New Roman"/>
        <family val="1"/>
      </rPr>
      <t xml:space="preserve"> (百萬</t>
    </r>
    <r>
      <rPr>
        <b/>
        <sz val="12"/>
        <rFont val="細明體"/>
        <family val="3"/>
      </rPr>
      <t>港元</t>
    </r>
    <r>
      <rPr>
        <b/>
        <sz val="12"/>
        <rFont val="Times New Roman"/>
        <family val="1"/>
      </rPr>
      <t>)</t>
    </r>
  </si>
  <si>
    <t>恒生中國H股金融行業指數期貨於2008年12月24日起停止買賣</t>
  </si>
  <si>
    <r>
      <t>黃金期貨</t>
    </r>
    <r>
      <rPr>
        <vertAlign val="superscript"/>
        <sz val="12"/>
        <rFont val="新細明體"/>
        <family val="1"/>
      </rPr>
      <t>4</t>
    </r>
  </si>
  <si>
    <r>
      <t>新華富時中國25指數期貨</t>
    </r>
    <r>
      <rPr>
        <vertAlign val="superscript"/>
        <sz val="12"/>
        <rFont val="Times New Roman"/>
        <family val="1"/>
      </rPr>
      <t>3</t>
    </r>
  </si>
  <si>
    <r>
      <t>新華富時中國25指數期權</t>
    </r>
    <r>
      <rPr>
        <vertAlign val="superscript"/>
        <sz val="12"/>
        <rFont val="Times New Roman"/>
        <family val="1"/>
      </rPr>
      <t>5</t>
    </r>
  </si>
  <si>
    <t>* 不包括以外幣進行的交易</t>
  </si>
  <si>
    <r>
      <t>新華富時中國</t>
    </r>
    <r>
      <rPr>
        <sz val="10"/>
        <rFont val="Times New Roman"/>
        <family val="1"/>
      </rPr>
      <t>25</t>
    </r>
    <r>
      <rPr>
        <sz val="10"/>
        <rFont val="新細明體"/>
        <family val="1"/>
      </rPr>
      <t>指數期權於</t>
    </r>
    <r>
      <rPr>
        <sz val="10"/>
        <rFont val="Times New Roman"/>
        <family val="1"/>
      </rPr>
      <t>2008</t>
    </r>
    <r>
      <rPr>
        <sz val="10"/>
        <rFont val="新細明體"/>
        <family val="1"/>
      </rPr>
      <t>年</t>
    </r>
    <r>
      <rPr>
        <sz val="10"/>
        <rFont val="Times New Roman"/>
        <family val="1"/>
      </rPr>
      <t>12</t>
    </r>
    <r>
      <rPr>
        <sz val="10"/>
        <rFont val="新細明體"/>
        <family val="1"/>
      </rPr>
      <t>月24日起停止買賣</t>
    </r>
  </si>
  <si>
    <r>
      <t>新華富時中國</t>
    </r>
    <r>
      <rPr>
        <sz val="10"/>
        <rFont val="Times New Roman"/>
        <family val="1"/>
      </rPr>
      <t>25</t>
    </r>
    <r>
      <rPr>
        <sz val="10"/>
        <rFont val="新細明體"/>
        <family val="1"/>
      </rPr>
      <t>指數期貨於</t>
    </r>
    <r>
      <rPr>
        <sz val="10"/>
        <rFont val="Times New Roman"/>
        <family val="1"/>
      </rPr>
      <t>2008</t>
    </r>
    <r>
      <rPr>
        <sz val="10"/>
        <rFont val="新細明體"/>
        <family val="1"/>
      </rPr>
      <t>年</t>
    </r>
    <r>
      <rPr>
        <sz val="10"/>
        <rFont val="Times New Roman"/>
        <family val="1"/>
      </rPr>
      <t>12</t>
    </r>
    <r>
      <rPr>
        <sz val="10"/>
        <rFont val="新細明體"/>
        <family val="1"/>
      </rPr>
      <t>月</t>
    </r>
    <r>
      <rPr>
        <sz val="10"/>
        <rFont val="Times New Roman"/>
        <family val="1"/>
      </rPr>
      <t>31</t>
    </r>
    <r>
      <rPr>
        <sz val="10"/>
        <rFont val="新細明體"/>
        <family val="1"/>
      </rPr>
      <t>日起停止買賣</t>
    </r>
  </si>
  <si>
    <t>新上市牛熊證數目</t>
  </si>
  <si>
    <t>名義價值可大致衡量成交合約的相關價值</t>
  </si>
  <si>
    <r>
      <t>2009</t>
    </r>
    <r>
      <rPr>
        <b/>
        <sz val="22"/>
        <color indexed="8"/>
        <rFont val="細明體"/>
        <family val="3"/>
      </rPr>
      <t>年市場統計數據</t>
    </r>
  </si>
  <si>
    <t>2009年市場創新紀錄</t>
  </si>
  <si>
    <t>2009年之前最高紀錄</t>
  </si>
  <si>
    <t>(2008年)</t>
  </si>
  <si>
    <t>交易宗數</t>
  </si>
  <si>
    <t>股份集資總額</t>
  </si>
  <si>
    <r>
      <t>H股</t>
    </r>
    <r>
      <rPr>
        <b/>
        <sz val="13"/>
        <rFont val="細明體"/>
        <family val="3"/>
      </rPr>
      <t>指數期權</t>
    </r>
  </si>
  <si>
    <t>(2009年7月29日)</t>
  </si>
  <si>
    <t>(2009年6月26日)</t>
  </si>
  <si>
    <t>包括18家由創業板轉到主板上市的公司</t>
  </si>
  <si>
    <t xml:space="preserve"> </t>
  </si>
  <si>
    <t>2009年的集資金額為暫計數字</t>
  </si>
  <si>
    <t>馬來西亞</t>
  </si>
  <si>
    <t>波蘭</t>
  </si>
  <si>
    <t>中國民生銀行股份有限公司 - H股 (1988)</t>
  </si>
  <si>
    <t xml:space="preserve">金沙中國有限公司 (1928 ) </t>
  </si>
  <si>
    <t>中國冶金科工股份有限公司 - H股 (1618)</t>
  </si>
  <si>
    <t>龍源電力集團股份有限公司 - H股 (916)</t>
  </si>
  <si>
    <t>恒盛地產控股有限公司 (845)</t>
  </si>
  <si>
    <t>國藥控股股份有限公司 - H股 (1099)</t>
  </si>
  <si>
    <t xml:space="preserve">中國忠旺控股有限公司 (1333) </t>
  </si>
  <si>
    <t>龍湖地產有限公司 (960)</t>
  </si>
  <si>
    <t>以色列</t>
  </si>
  <si>
    <t>台灣</t>
  </si>
  <si>
    <r>
      <t>#</t>
    </r>
    <r>
      <rPr>
        <sz val="10"/>
        <rFont val="新細明體"/>
        <family val="1"/>
      </rPr>
      <t>  包括7家H股公司、1家紅籌公司及20家非H股內地民營企業</t>
    </r>
  </si>
  <si>
    <t>NYSE.Liffe Europe</t>
  </si>
  <si>
    <t>億</t>
  </si>
  <si>
    <t>上市後集資額</t>
  </si>
  <si>
    <t>首次公開招股集資金額</t>
  </si>
  <si>
    <t>2009年11月市值</t>
  </si>
  <si>
    <t>2008年12月市值</t>
  </si>
  <si>
    <r>
      <t xml:space="preserve">         </t>
    </r>
    <r>
      <rPr>
        <sz val="12"/>
        <rFont val="Wingdings"/>
        <family val="0"/>
      </rPr>
      <t>§</t>
    </r>
    <r>
      <rPr>
        <sz val="12"/>
        <rFont val="Times New Roman"/>
        <family val="1"/>
      </rPr>
      <t xml:space="preserve"> 其他</t>
    </r>
  </si>
  <si>
    <t>芝加哥商業交易所集團 (CME Group)</t>
  </si>
  <si>
    <r>
      <t>多倫多證券交易所集團：也包括TSX Venture</t>
    </r>
    <r>
      <rPr>
        <sz val="10"/>
        <rFont val="PMingLiU"/>
        <family val="0"/>
      </rPr>
      <t>交易所的市值</t>
    </r>
  </si>
  <si>
    <t>新上市結構性產品數目(衍生權證及牛熊證)</t>
  </si>
  <si>
    <t>納斯達克 - OMX</t>
  </si>
  <si>
    <t xml:space="preserve">永利澳門有限公司 (1128 ) </t>
  </si>
  <si>
    <t xml:space="preserve">牛熊證成交金額 </t>
  </si>
  <si>
    <t xml:space="preserve">交易所買賣基金成交金額* </t>
  </si>
  <si>
    <r>
      <t xml:space="preserve"># </t>
    </r>
    <r>
      <rPr>
        <sz val="10"/>
        <rFont val="Times New Roman"/>
        <family val="1"/>
      </rPr>
      <t xml:space="preserve">以外幣進行的股份交易並不計入全年成交金額   </t>
    </r>
  </si>
  <si>
    <t>(港元)</t>
  </si>
  <si>
    <t>主板及創業板</t>
  </si>
  <si>
    <t>5.</t>
  </si>
  <si>
    <r>
      <t>中央結算系統統計數據</t>
    </r>
    <r>
      <rPr>
        <sz val="18"/>
        <color indexed="8"/>
        <rFont val="Times New Roman"/>
        <family val="1"/>
      </rPr>
      <t xml:space="preserve"> </t>
    </r>
  </si>
  <si>
    <t>6.</t>
  </si>
  <si>
    <r>
      <t>參與者統計數據</t>
    </r>
    <r>
      <rPr>
        <sz val="18"/>
        <rFont val="Times New Roman"/>
        <family val="1"/>
      </rPr>
      <t xml:space="preserve"> </t>
    </r>
  </si>
  <si>
    <t>計至2009年12月31日</t>
  </si>
  <si>
    <t>黃金期貨</t>
  </si>
  <si>
    <t>(2009年12月29日)</t>
  </si>
  <si>
    <t>(2009年12月10日)</t>
  </si>
  <si>
    <t>(2008年10月27日)</t>
  </si>
  <si>
    <t>2009年底</t>
  </si>
  <si>
    <t>2009年12月31日</t>
  </si>
  <si>
    <t>各地市場上市公司股份之市值（主板及並行市場）（於2009年11月底）</t>
  </si>
  <si>
    <t>證券化衍生產品（包括權證、牛熊證）總成交金額（2009年1月至11月）</t>
  </si>
  <si>
    <t>資料來源: 國際證券交易所聯會每月數據（不包括沒有提供數據的交易所）</t>
  </si>
  <si>
    <t>中國太平洋保險（集團）股份有限公司 - H股 (2601)</t>
  </si>
  <si>
    <r>
      <t>^</t>
    </r>
    <r>
      <rPr>
        <sz val="10"/>
        <rFont val="新細明體"/>
        <family val="1"/>
      </rPr>
      <t>  包括6家H股公司、2家紅籌公司及40家非H股內地民營企業(其中1家非H股內地民營企業由創業板轉到主板上市)</t>
    </r>
  </si>
  <si>
    <t>內地企業市值</t>
  </si>
  <si>
    <t>於年度結算日</t>
  </si>
  <si>
    <t>紅籌股市值</t>
  </si>
  <si>
    <t>內地企業總市值</t>
  </si>
  <si>
    <t>內地企業佔股本市場
總市值百分比</t>
  </si>
  <si>
    <r>
      <t>H</t>
    </r>
    <r>
      <rPr>
        <b/>
        <sz val="12"/>
        <rFont val="細明體"/>
        <family val="3"/>
      </rPr>
      <t>股市值</t>
    </r>
  </si>
  <si>
    <r>
      <t>非</t>
    </r>
    <r>
      <rPr>
        <b/>
        <sz val="12"/>
        <rFont val="Times New Roman"/>
        <family val="1"/>
      </rPr>
      <t>H</t>
    </r>
    <r>
      <rPr>
        <b/>
        <sz val="12"/>
        <rFont val="細明體"/>
        <family val="3"/>
      </rPr>
      <t>股內地民營企業市值</t>
    </r>
  </si>
  <si>
    <r>
      <t>(</t>
    </r>
    <r>
      <rPr>
        <sz val="10"/>
        <rFont val="細明體"/>
        <family val="3"/>
      </rPr>
      <t>億港元</t>
    </r>
    <r>
      <rPr>
        <sz val="10"/>
        <rFont val="Times New Roman"/>
        <family val="1"/>
      </rPr>
      <t>)</t>
    </r>
  </si>
  <si>
    <t>內地企業全年總成交金額</t>
  </si>
  <si>
    <t>年份</t>
  </si>
  <si>
    <t>紅籌股全年總成交金額</t>
  </si>
  <si>
    <t>內地企業
全年總成交金額</t>
  </si>
  <si>
    <t>內地企業佔股本市場
總成交金額百分比</t>
  </si>
  <si>
    <r>
      <t>H</t>
    </r>
    <r>
      <rPr>
        <b/>
        <sz val="12"/>
        <rFont val="細明體"/>
        <family val="3"/>
      </rPr>
      <t>股全年總成交金額</t>
    </r>
  </si>
  <si>
    <r>
      <t>非</t>
    </r>
    <r>
      <rPr>
        <b/>
        <sz val="12"/>
        <rFont val="Times New Roman"/>
        <family val="1"/>
      </rPr>
      <t>H</t>
    </r>
    <r>
      <rPr>
        <b/>
        <sz val="12"/>
        <rFont val="細明體"/>
        <family val="3"/>
      </rPr>
      <t>股內地民營企業
全年總成交金額</t>
    </r>
  </si>
  <si>
    <t>內地發行人數目</t>
  </si>
  <si>
    <t>紅籌股發行人數目</t>
  </si>
  <si>
    <t>內地企業發行人總數</t>
  </si>
  <si>
    <t>內地企業佔股本證券市場
上市公司數目百分比</t>
  </si>
  <si>
    <r>
      <t>H</t>
    </r>
    <r>
      <rPr>
        <b/>
        <sz val="12"/>
        <rFont val="細明體"/>
        <family val="3"/>
      </rPr>
      <t>股發行人數目</t>
    </r>
  </si>
  <si>
    <r>
      <t>非</t>
    </r>
    <r>
      <rPr>
        <b/>
        <sz val="12"/>
        <rFont val="Times New Roman"/>
        <family val="1"/>
      </rPr>
      <t>H</t>
    </r>
    <r>
      <rPr>
        <b/>
        <sz val="12"/>
        <rFont val="細明體"/>
        <family val="3"/>
      </rPr>
      <t>股內地民營企業
發行人數目</t>
    </r>
  </si>
  <si>
    <t xml:space="preserve">參與者統計數據 </t>
  </si>
  <si>
    <t>聯交所</t>
  </si>
  <si>
    <t>期交所</t>
  </si>
  <si>
    <t xml:space="preserve">            於年底</t>
  </si>
  <si>
    <t>2008</t>
  </si>
  <si>
    <r>
      <t>交易所參與者</t>
    </r>
    <r>
      <rPr>
        <b/>
        <vertAlign val="superscript"/>
        <sz val="12"/>
        <rFont val="新細明體"/>
        <family val="1"/>
      </rPr>
      <t xml:space="preserve"> </t>
    </r>
  </si>
  <si>
    <t>開業</t>
  </si>
  <si>
    <t>非開業</t>
  </si>
  <si>
    <r>
      <t xml:space="preserve"> </t>
    </r>
    <r>
      <rPr>
        <b/>
        <sz val="12"/>
        <rFont val="細明體"/>
        <family val="3"/>
      </rPr>
      <t>不適用</t>
    </r>
  </si>
  <si>
    <r>
      <t xml:space="preserve"> </t>
    </r>
    <r>
      <rPr>
        <sz val="12"/>
        <rFont val="細明體"/>
        <family val="3"/>
      </rPr>
      <t>不適用</t>
    </r>
  </si>
  <si>
    <r>
      <t>結算所參與者</t>
    </r>
    <r>
      <rPr>
        <b/>
        <vertAlign val="superscript"/>
        <sz val="12"/>
        <rFont val="新細明體"/>
        <family val="1"/>
      </rPr>
      <t xml:space="preserve"> </t>
    </r>
  </si>
  <si>
    <t>中央結算系統</t>
  </si>
  <si>
    <t>直接結算參與者</t>
  </si>
  <si>
    <t>全面結算參與者</t>
  </si>
  <si>
    <t>結算機構參與者</t>
  </si>
  <si>
    <t>託管商參與者</t>
  </si>
  <si>
    <t>股份承押人參與者</t>
  </si>
  <si>
    <t>期貨結算公司</t>
  </si>
  <si>
    <t>結算參與者</t>
  </si>
  <si>
    <t>聯交所期權結算所</t>
  </si>
  <si>
    <t>註：</t>
  </si>
  <si>
    <t>直接結算參與者必須為聯交所的交易所參與者</t>
  </si>
  <si>
    <t>結算機構參與者必須為營運中央證券結算及交收系統或中央證券存管系統的機構。現時唯一的結算機構參與者為聯交所期權結算所</t>
  </si>
  <si>
    <t>託管商參與者必須屬《銀行業條例》所指的認可機構、《受託人條例》所指的信託公司或《證券及期貨條例》所指的持牌法團</t>
  </si>
  <si>
    <t>股份承押人參與者必須屬《銀行業條例》所指的認可機構或根據《放債人條例》領有牌照的放債人</t>
  </si>
  <si>
    <t>結算參與者及全面結算參與者必須為期交所的交易所參與者</t>
  </si>
  <si>
    <t>結算參與者可為本身完成的期貨合約及/或期權合約進行結算</t>
  </si>
  <si>
    <t>全面結算參與者可為本身完成的期貨合約及/或期權合約進行結算，及可為與其訂有結算協議的非結算參與者的期貨合約及/或期權合約進行結算</t>
  </si>
  <si>
    <t>直接結算參與者及全面結算參與者必須為聯交所的期權買賣交易所參與者</t>
  </si>
  <si>
    <t>直接結算參與者可為本身完成的股票期權合約進行結算</t>
  </si>
  <si>
    <t>全面結算參與者可為本身完成的股票期權合約進行結算，及可為與其訂有結算協議的非結算參與者的股票期權合約進行結算</t>
  </si>
  <si>
    <r>
      <t>全面結算參與者可為本身完成的證券交易進行結算</t>
    </r>
    <r>
      <rPr>
        <sz val="10"/>
        <color indexed="8"/>
        <rFont val="Times New Roman"/>
        <family val="1"/>
      </rPr>
      <t>(</t>
    </r>
    <r>
      <rPr>
        <sz val="10"/>
        <color indexed="8"/>
        <rFont val="新細明體"/>
        <family val="1"/>
      </rPr>
      <t>如適用</t>
    </r>
    <r>
      <rPr>
        <sz val="10"/>
        <color indexed="8"/>
        <rFont val="Times New Roman"/>
        <family val="1"/>
      </rPr>
      <t>)</t>
    </r>
    <r>
      <rPr>
        <sz val="10"/>
        <color indexed="8"/>
        <rFont val="新細明體"/>
        <family val="1"/>
      </rPr>
      <t>，及可為與其訂有結算協議的非結算參與者進行結算</t>
    </r>
  </si>
  <si>
    <t>2009</t>
  </si>
  <si>
    <t>中央結算系統統計資料</t>
  </si>
  <si>
    <t xml:space="preserve">        計至年底</t>
  </si>
  <si>
    <t>經中央結算系統處理之聯交所交易</t>
  </si>
  <si>
    <t xml:space="preserve">       </t>
  </si>
  <si>
    <t>HK$72.1 billion</t>
  </si>
  <si>
    <t>-     交易金額</t>
  </si>
  <si>
    <t>721億元</t>
  </si>
  <si>
    <t>1,106億</t>
  </si>
  <si>
    <t>HK$193.1 billion</t>
  </si>
  <si>
    <t>-     交收指示涉及金額</t>
  </si>
  <si>
    <t>1,931億元</t>
  </si>
  <si>
    <t>500億</t>
  </si>
  <si>
    <t>經中央結算系統處理的投資者交收指示</t>
  </si>
  <si>
    <t>-     投資者交收指示涉及金額</t>
  </si>
  <si>
    <t>2.2億元</t>
  </si>
  <si>
    <t>1.8億</t>
  </si>
  <si>
    <t>不包括以美元進行的證券交易</t>
  </si>
  <si>
    <t xml:space="preserve">       計至年底</t>
  </si>
  <si>
    <t>以「持續淨額交收」的交易於到期交收翌日(T+3)
的交收效率(每日平均數)</t>
  </si>
  <si>
    <t>840萬元</t>
  </si>
  <si>
    <t>存放在中央結算系統證券存管處的股份</t>
  </si>
  <si>
    <t>34,083億</t>
  </si>
  <si>
    <t>-     股份價值</t>
  </si>
  <si>
    <t>50,405億元</t>
  </si>
  <si>
    <t>K$5,040.5 billion</t>
  </si>
  <si>
    <r>
      <t>(</t>
    </r>
    <r>
      <rPr>
        <b/>
        <sz val="12"/>
        <rFont val="PMingLiU"/>
        <family val="1"/>
      </rPr>
      <t>每日平均數</t>
    </r>
    <r>
      <rPr>
        <b/>
        <sz val="12"/>
        <rFont val="Times New Roman"/>
        <family val="1"/>
      </rPr>
      <t>)</t>
    </r>
  </si>
  <si>
    <r>
      <t xml:space="preserve">-     </t>
    </r>
    <r>
      <rPr>
        <sz val="12"/>
        <rFont val="細明體"/>
        <family val="3"/>
      </rPr>
      <t>交易宗數</t>
    </r>
  </si>
  <si>
    <r>
      <t xml:space="preserve">-     </t>
    </r>
    <r>
      <rPr>
        <sz val="12"/>
        <rFont val="PMingLiU"/>
        <family val="1"/>
      </rPr>
      <t>涉及股數</t>
    </r>
  </si>
  <si>
    <r>
      <t>經中央結算系統處理的交收指示</t>
    </r>
    <r>
      <rPr>
        <b/>
        <sz val="12"/>
        <rFont val="Times New Roman"/>
        <family val="1"/>
      </rPr>
      <t xml:space="preserve"> 
(</t>
    </r>
    <r>
      <rPr>
        <b/>
        <sz val="12"/>
        <rFont val="PMingLiU"/>
        <family val="1"/>
      </rPr>
      <t>每日平均數</t>
    </r>
    <r>
      <rPr>
        <b/>
        <sz val="12"/>
        <rFont val="Times New Roman"/>
        <family val="1"/>
      </rPr>
      <t>)</t>
    </r>
  </si>
  <si>
    <r>
      <t xml:space="preserve">-     </t>
    </r>
    <r>
      <rPr>
        <sz val="12"/>
        <rFont val="PMingLiU"/>
        <family val="1"/>
      </rPr>
      <t>交收指示數目</t>
    </r>
  </si>
  <si>
    <r>
      <t>-     投資者</t>
    </r>
    <r>
      <rPr>
        <sz val="12"/>
        <rFont val="PMingLiU"/>
        <family val="1"/>
      </rPr>
      <t>交收指示數目</t>
    </r>
  </si>
  <si>
    <r>
      <t>以「持續淨額交收」的交易於到期交收日</t>
    </r>
    <r>
      <rPr>
        <b/>
        <sz val="12"/>
        <rFont val="Times New Roman"/>
        <family val="1"/>
      </rPr>
      <t xml:space="preserve">(T+2)
</t>
    </r>
    <r>
      <rPr>
        <b/>
        <sz val="12"/>
        <rFont val="PMingLiU"/>
        <family val="1"/>
      </rPr>
      <t>的交收效率</t>
    </r>
    <r>
      <rPr>
        <b/>
        <sz val="12"/>
        <rFont val="Times New Roman"/>
        <family val="1"/>
      </rPr>
      <t>(</t>
    </r>
    <r>
      <rPr>
        <b/>
        <sz val="12"/>
        <rFont val="PMingLiU"/>
        <family val="1"/>
      </rPr>
      <t>每日平均數</t>
    </r>
    <r>
      <rPr>
        <b/>
        <sz val="12"/>
        <rFont val="Times New Roman"/>
        <family val="1"/>
      </rPr>
      <t>)</t>
    </r>
  </si>
  <si>
    <r>
      <t>在T+3</t>
    </r>
    <r>
      <rPr>
        <b/>
        <sz val="12"/>
        <rFont val="PMingLiU"/>
        <family val="1"/>
      </rPr>
      <t>日進行補購(每日平均數)</t>
    </r>
  </si>
  <si>
    <r>
      <t xml:space="preserve">-      </t>
    </r>
    <r>
      <rPr>
        <sz val="12"/>
        <rFont val="PMingLiU"/>
        <family val="1"/>
      </rPr>
      <t>涉及經紀數目</t>
    </r>
  </si>
  <si>
    <r>
      <t xml:space="preserve">-      </t>
    </r>
    <r>
      <rPr>
        <sz val="12"/>
        <rFont val="PMingLiU"/>
        <family val="1"/>
      </rPr>
      <t>補購宗數</t>
    </r>
  </si>
  <si>
    <r>
      <t xml:space="preserve">-      </t>
    </r>
    <r>
      <rPr>
        <sz val="12"/>
        <rFont val="PMingLiU"/>
        <family val="1"/>
      </rPr>
      <t>補購涉及金額</t>
    </r>
  </si>
  <si>
    <r>
      <t>370</t>
    </r>
    <r>
      <rPr>
        <sz val="12"/>
        <color indexed="8"/>
        <rFont val="PMingLiU"/>
        <family val="1"/>
      </rPr>
      <t>萬元</t>
    </r>
  </si>
  <si>
    <r>
      <t xml:space="preserve">-     </t>
    </r>
    <r>
      <rPr>
        <sz val="12"/>
        <rFont val="細明體"/>
        <family val="3"/>
      </rPr>
      <t>股數</t>
    </r>
  </si>
  <si>
    <r>
      <t xml:space="preserve">-     </t>
    </r>
    <r>
      <rPr>
        <sz val="12"/>
        <rFont val="PMingLiU"/>
        <family val="1"/>
      </rPr>
      <t>獲納入系統的證券佔已發行股本總數的百分比</t>
    </r>
  </si>
  <si>
    <r>
      <t xml:space="preserve">-     </t>
    </r>
    <r>
      <rPr>
        <sz val="12"/>
        <rFont val="PMingLiU"/>
        <family val="1"/>
      </rPr>
      <t>獲納入系統的證券佔總市值的百分比</t>
    </r>
  </si>
  <si>
    <t>^ 截至2009年12月31日的暫計數字</t>
  </si>
  <si>
    <t>首次公開招股集資金額（2009年1月至11月）</t>
  </si>
  <si>
    <t>包括同時在其他交易所上市的發行人所籌集資金（即存在重複計算）</t>
  </si>
  <si>
    <t>股份集資總額（2009年1月至11月）</t>
  </si>
  <si>
    <t>衍生產品市場成交合約張數（2009年1月至11月）</t>
  </si>
  <si>
    <t>資料來源：國際證券交易所聯會每月數據（不包括沒有提供數據的交易所）</t>
  </si>
  <si>
    <t>衍生產品市場名義成交額（2009年1月至11月）</t>
  </si>
  <si>
    <t>19 - 20</t>
  </si>
  <si>
    <t>16 - 18</t>
  </si>
  <si>
    <t>11 - 15</t>
  </si>
  <si>
    <t>2 - 10</t>
  </si>
  <si>
    <t>上市年份</t>
  </si>
  <si>
    <t>2006</t>
  </si>
  <si>
    <t>2005</t>
  </si>
  <si>
    <t>中國聯通  (0762)</t>
  </si>
  <si>
    <t>2000</t>
  </si>
  <si>
    <t>中國移動 (0941)</t>
  </si>
  <si>
    <r>
      <t>歷來香港</t>
    </r>
    <r>
      <rPr>
        <b/>
        <sz val="14"/>
        <rFont val="Times New Roman"/>
        <family val="1"/>
      </rPr>
      <t>10</t>
    </r>
    <r>
      <rPr>
        <b/>
        <sz val="14"/>
        <rFont val="細明體"/>
        <family val="3"/>
      </rPr>
      <t>家上市集資額最高的新上市公司</t>
    </r>
  </si>
  <si>
    <t>中國工商銀行 - H股 (1398)</t>
  </si>
  <si>
    <t>中國銀行 - H股 (3988)</t>
  </si>
  <si>
    <t>中國建設銀行 - H股 (0939)</t>
  </si>
  <si>
    <t>中信銀行 - H股 (0998)</t>
  </si>
  <si>
    <t>中國人壽保險 - H股 (2628)</t>
  </si>
  <si>
    <t>中國石油化工 - H股 (0386)</t>
  </si>
  <si>
    <t>中國神華能源 - H股 (1088)</t>
  </si>
  <si>
    <t>(截至2009年12月31日)</t>
  </si>
  <si>
    <t>623億元</t>
  </si>
  <si>
    <t>996億</t>
  </si>
  <si>
    <t>1,640億元</t>
  </si>
  <si>
    <t>406億</t>
  </si>
  <si>
    <t>2.9億元</t>
  </si>
  <si>
    <t>1.1億</t>
  </si>
  <si>
    <t>340萬元</t>
  </si>
  <si>
    <t>92,451億元</t>
  </si>
  <si>
    <t>32,866億</t>
  </si>
  <si>
    <t>單一最大供股集資 (匯豐控股)</t>
  </si>
  <si>
    <r>
      <t>2009</t>
    </r>
    <r>
      <rPr>
        <b/>
        <sz val="14"/>
        <rFont val="細明體"/>
        <family val="3"/>
      </rPr>
      <t>年首</t>
    </r>
    <r>
      <rPr>
        <b/>
        <sz val="14"/>
        <rFont val="Times New Roman"/>
        <family val="1"/>
      </rPr>
      <t>10</t>
    </r>
    <r>
      <rPr>
        <b/>
        <sz val="14"/>
        <rFont val="細明體"/>
        <family val="3"/>
      </rPr>
      <t>家上市集資額最高的香港新上市公司</t>
    </r>
  </si>
</sst>
</file>

<file path=xl/styles.xml><?xml version="1.0" encoding="utf-8"?>
<styleSheet xmlns="http://schemas.openxmlformats.org/spreadsheetml/2006/main">
  <numFmts count="65">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0_ "/>
    <numFmt numFmtId="175" formatCode="0.00_ "/>
    <numFmt numFmtId="176" formatCode="#,##0.0"/>
    <numFmt numFmtId="177" formatCode="_-* #,##0_-;\-* #,##0_-;_-* &quot;-&quot;??_-;_-@_-"/>
    <numFmt numFmtId="178" formatCode="_(* #,##0.0_);_(* \(#,##0.0\);_(* &quot;-&quot;??_);_(@_)"/>
    <numFmt numFmtId="179" formatCode="#,##0.0_);\(#,##0.0\)"/>
    <numFmt numFmtId="180" formatCode="mmmm\ yyyy"/>
    <numFmt numFmtId="181" formatCode="0.0"/>
    <numFmt numFmtId="182" formatCode="0_)"/>
    <numFmt numFmtId="183" formatCode="0.0_)"/>
    <numFmt numFmtId="184" formatCode="_-* #,##0.0_-;\-* #,##0.0_-;_-* &quot;-&quot;??_-;_-@_-"/>
    <numFmt numFmtId="185" formatCode="#,##0.00;[Red]#,##0.00"/>
    <numFmt numFmtId="186" formatCode="#,##0.0;[Red]#,##0.0"/>
    <numFmt numFmtId="187" formatCode="#,##0;[Red]#,##0"/>
    <numFmt numFmtId="188" formatCode="0.00;[Red]0.00"/>
    <numFmt numFmtId="189" formatCode="General_)"/>
    <numFmt numFmtId="190" formatCode="_(* #,##0_);_(* \(#,##0\);_(* &quot;-&quot;??_);_(@_)"/>
    <numFmt numFmtId="191" formatCode="0.0_ "/>
    <numFmt numFmtId="192" formatCode="0.0;[Red]0.0"/>
    <numFmt numFmtId="193" formatCode="0;[Red]0"/>
    <numFmt numFmtId="194" formatCode="d/m/yyyy;@"/>
    <numFmt numFmtId="195" formatCode="[$$-409]#,##0.0"/>
    <numFmt numFmtId="196" formatCode="#,##0.0_ "/>
    <numFmt numFmtId="197" formatCode="&quot;Yes&quot;;&quot;Yes&quot;;&quot;No&quot;"/>
    <numFmt numFmtId="198" formatCode="&quot;True&quot;;&quot;True&quot;;&quot;False&quot;"/>
    <numFmt numFmtId="199" formatCode="&quot;On&quot;;&quot;On&quot;;&quot;Off&quot;"/>
    <numFmt numFmtId="200" formatCode="[$€-2]\ #,##0.00_);[Red]\([$€-2]\ #,##0.00\)"/>
    <numFmt numFmtId="201" formatCode="#,##0.000;[Red]#,##0.000"/>
    <numFmt numFmtId="202" formatCode="#,##0.000"/>
    <numFmt numFmtId="203" formatCode="#,##0.0000"/>
    <numFmt numFmtId="204" formatCode="_-* #,##0.0000000_-;\-* #,##0.0000000_-;_-* &quot;-&quot;??_-;_-@_-"/>
    <numFmt numFmtId="205" formatCode="\(#,##0\ %\)"/>
    <numFmt numFmtId="206" formatCode="0.0000000"/>
    <numFmt numFmtId="207" formatCode="0.000000"/>
    <numFmt numFmtId="208" formatCode="0.00000"/>
    <numFmt numFmtId="209" formatCode="0.0000"/>
    <numFmt numFmtId="210" formatCode="0.000"/>
    <numFmt numFmtId="211" formatCode="_-* #,##0.00\ _€_-;\-* #,##0.00\ _€_-;_-* &quot;-&quot;??\ _€_-;_-@_-"/>
    <numFmt numFmtId="212" formatCode="_-* #,##0\ _€_-;\-* #,##0\ _€_-;_-* &quot;-&quot;\ _€_-;_-@_-"/>
    <numFmt numFmtId="213" formatCode="_-* #,##0.00\ &quot;€&quot;_-;\-* #,##0.00\ &quot;€&quot;_-;_-* &quot;-&quot;??\ &quot;€&quot;_-;_-@_-"/>
    <numFmt numFmtId="214" formatCode="_-* #,##0\ &quot;€&quot;_-;\-* #,##0\ &quot;€&quot;_-;_-* &quot;-&quot;\ &quot;€&quot;_-;_-@_-"/>
    <numFmt numFmtId="215" formatCode="#,##0.00[$€];[Red]\-#,##0.00[$€]"/>
    <numFmt numFmtId="216" formatCode="_-* #,##0.0\ _€_-;\-* #,##0.0\ _€_-;_-* &quot;-&quot;??\ _€_-;_-@_-"/>
    <numFmt numFmtId="217" formatCode="[$-409]dddd\,\ mmmm\ dd\,\ yyyy"/>
    <numFmt numFmtId="218" formatCode="dd/mm/yyyy;@"/>
    <numFmt numFmtId="219" formatCode="yy/m/d;@"/>
    <numFmt numFmtId="220" formatCode="_-* #,##0.000_-;\-* #,##0.000_-;_-* &quot;-&quot;??_-;_-@_-"/>
  </numFmts>
  <fonts count="93">
    <font>
      <sz val="12"/>
      <name val="新細明體"/>
      <family val="1"/>
    </font>
    <font>
      <sz val="9"/>
      <name val="新細明體"/>
      <family val="1"/>
    </font>
    <font>
      <b/>
      <sz val="16"/>
      <name val="Times New Roman"/>
      <family val="1"/>
    </font>
    <font>
      <sz val="12"/>
      <name val="Times New Roman"/>
      <family val="1"/>
    </font>
    <font>
      <b/>
      <sz val="16"/>
      <name val="新細明體"/>
      <family val="1"/>
    </font>
    <font>
      <b/>
      <u val="single"/>
      <sz val="12"/>
      <name val="Times New Roman"/>
      <family val="1"/>
    </font>
    <font>
      <b/>
      <u val="single"/>
      <sz val="12"/>
      <name val="新細明體"/>
      <family val="1"/>
    </font>
    <font>
      <sz val="11"/>
      <name val="Times New Roman"/>
      <family val="1"/>
    </font>
    <font>
      <b/>
      <sz val="11"/>
      <name val="Times New Roman"/>
      <family val="1"/>
    </font>
    <font>
      <sz val="11"/>
      <name val="新細明體"/>
      <family val="1"/>
    </font>
    <font>
      <sz val="10"/>
      <name val="Times New Roman"/>
      <family val="1"/>
    </font>
    <font>
      <sz val="12"/>
      <name val="細明體"/>
      <family val="3"/>
    </font>
    <font>
      <sz val="10"/>
      <name val="新細明體"/>
      <family val="1"/>
    </font>
    <font>
      <u val="single"/>
      <sz val="12"/>
      <color indexed="36"/>
      <name val="新細明體"/>
      <family val="1"/>
    </font>
    <font>
      <u val="single"/>
      <sz val="12"/>
      <color indexed="12"/>
      <name val="新細明體"/>
      <family val="1"/>
    </font>
    <font>
      <b/>
      <u val="single"/>
      <sz val="16"/>
      <name val="Times New Roman"/>
      <family val="1"/>
    </font>
    <font>
      <b/>
      <sz val="22"/>
      <color indexed="8"/>
      <name val="Times New Roman"/>
      <family val="1"/>
    </font>
    <font>
      <sz val="22"/>
      <name val="Times New Roman"/>
      <family val="1"/>
    </font>
    <font>
      <b/>
      <sz val="14"/>
      <name val="Times New Roman"/>
      <family val="1"/>
    </font>
    <font>
      <b/>
      <sz val="22"/>
      <color indexed="8"/>
      <name val="細明體"/>
      <family val="3"/>
    </font>
    <font>
      <sz val="18"/>
      <color indexed="8"/>
      <name val="Times New Roman"/>
      <family val="1"/>
    </font>
    <font>
      <sz val="18"/>
      <color indexed="8"/>
      <name val="細明體"/>
      <family val="3"/>
    </font>
    <font>
      <sz val="18"/>
      <name val="Times New Roman"/>
      <family val="1"/>
    </font>
    <font>
      <sz val="16"/>
      <name val="Times New Roman"/>
      <family val="1"/>
    </font>
    <font>
      <b/>
      <u val="single"/>
      <sz val="18"/>
      <name val="Times New Roman"/>
      <family val="1"/>
    </font>
    <font>
      <u val="single"/>
      <sz val="16"/>
      <name val="Times New Roman"/>
      <family val="1"/>
    </font>
    <font>
      <u val="single"/>
      <sz val="13"/>
      <name val="Times New Roman"/>
      <family val="1"/>
    </font>
    <font>
      <sz val="13"/>
      <name val="Times New Roman"/>
      <family val="1"/>
    </font>
    <font>
      <b/>
      <sz val="18"/>
      <name val="Times New Roman"/>
      <family val="1"/>
    </font>
    <font>
      <sz val="12"/>
      <color indexed="10"/>
      <name val="Times New Roman"/>
      <family val="1"/>
    </font>
    <font>
      <b/>
      <sz val="13"/>
      <name val="Times New Roman"/>
      <family val="1"/>
    </font>
    <font>
      <sz val="10"/>
      <name val="Arial"/>
      <family val="2"/>
    </font>
    <font>
      <sz val="8"/>
      <name val="Arial"/>
      <family val="2"/>
    </font>
    <font>
      <b/>
      <u val="single"/>
      <sz val="18"/>
      <color indexed="8"/>
      <name val="Times New Roman"/>
      <family val="1"/>
    </font>
    <font>
      <sz val="14"/>
      <name val="Times New Roman"/>
      <family val="1"/>
    </font>
    <font>
      <b/>
      <sz val="14"/>
      <name val="新細明體"/>
      <family val="1"/>
    </font>
    <font>
      <b/>
      <sz val="12"/>
      <name val="Times New Roman"/>
      <family val="1"/>
    </font>
    <font>
      <sz val="13"/>
      <name val="新細明體"/>
      <family val="1"/>
    </font>
    <font>
      <b/>
      <sz val="12"/>
      <name val="細明體"/>
      <family val="3"/>
    </font>
    <font>
      <b/>
      <sz val="12"/>
      <name val="新細明體"/>
      <family val="1"/>
    </font>
    <font>
      <sz val="12"/>
      <name val="Wingdings"/>
      <family val="0"/>
    </font>
    <font>
      <u val="single"/>
      <sz val="12"/>
      <name val="Times New Roman"/>
      <family val="1"/>
    </font>
    <font>
      <b/>
      <u val="single"/>
      <sz val="14"/>
      <name val="Times New Roman"/>
      <family val="1"/>
    </font>
    <font>
      <b/>
      <sz val="10"/>
      <name val="Times New Roman"/>
      <family val="1"/>
    </font>
    <font>
      <b/>
      <sz val="16"/>
      <name val="細明體"/>
      <family val="3"/>
    </font>
    <font>
      <b/>
      <sz val="14"/>
      <name val="細明體"/>
      <family val="3"/>
    </font>
    <font>
      <sz val="10"/>
      <name val="細明體"/>
      <family val="3"/>
    </font>
    <font>
      <b/>
      <u val="single"/>
      <sz val="11"/>
      <name val="Times New Roman"/>
      <family val="1"/>
    </font>
    <font>
      <sz val="10"/>
      <name val="Helv"/>
      <family val="2"/>
    </font>
    <font>
      <b/>
      <sz val="18"/>
      <name val="新細明體"/>
      <family val="1"/>
    </font>
    <font>
      <b/>
      <sz val="13"/>
      <name val="新細明體"/>
      <family val="1"/>
    </font>
    <font>
      <vertAlign val="superscript"/>
      <sz val="13"/>
      <name val="Times New Roman"/>
      <family val="1"/>
    </font>
    <font>
      <b/>
      <sz val="11"/>
      <name val="新細明體"/>
      <family val="1"/>
    </font>
    <font>
      <b/>
      <u val="single"/>
      <sz val="18"/>
      <name val="新細明體"/>
      <family val="1"/>
    </font>
    <font>
      <u val="single"/>
      <sz val="16"/>
      <name val="細明體"/>
      <family val="3"/>
    </font>
    <font>
      <sz val="13"/>
      <name val="細明體"/>
      <family val="3"/>
    </font>
    <font>
      <vertAlign val="superscript"/>
      <sz val="10"/>
      <name val="Times New Roman"/>
      <family val="1"/>
    </font>
    <font>
      <b/>
      <vertAlign val="superscript"/>
      <sz val="12"/>
      <name val="新細明體"/>
      <family val="1"/>
    </font>
    <font>
      <b/>
      <sz val="13"/>
      <name val="細明體"/>
      <family val="3"/>
    </font>
    <font>
      <vertAlign val="superscript"/>
      <sz val="12"/>
      <name val="Times New Roman"/>
      <family val="1"/>
    </font>
    <font>
      <sz val="10"/>
      <name val="MS Sans Serif"/>
      <family val="0"/>
    </font>
    <font>
      <vertAlign val="superscript"/>
      <sz val="12"/>
      <name val="細明體"/>
      <family val="3"/>
    </font>
    <font>
      <sz val="8"/>
      <name val="新細明體"/>
      <family val="1"/>
    </font>
    <font>
      <b/>
      <sz val="12"/>
      <name val="Wingdings"/>
      <family val="0"/>
    </font>
    <font>
      <b/>
      <vertAlign val="superscript"/>
      <sz val="12"/>
      <name val="Wingdings"/>
      <family val="0"/>
    </font>
    <font>
      <vertAlign val="superscript"/>
      <sz val="10"/>
      <name val="Wingdings"/>
      <family val="0"/>
    </font>
    <font>
      <u val="single"/>
      <sz val="12"/>
      <name val="新細明體"/>
      <family val="1"/>
    </font>
    <font>
      <vertAlign val="superscript"/>
      <sz val="12"/>
      <name val="Wingdings 2"/>
      <family val="1"/>
    </font>
    <font>
      <vertAlign val="superscript"/>
      <sz val="12"/>
      <name val="Symbol"/>
      <family val="1"/>
    </font>
    <font>
      <sz val="12"/>
      <name val="Helv"/>
      <family val="2"/>
    </font>
    <font>
      <vertAlign val="superscript"/>
      <sz val="10"/>
      <name val="Symbol"/>
      <family val="1"/>
    </font>
    <font>
      <b/>
      <vertAlign val="superscript"/>
      <sz val="12"/>
      <name val="Times New Roman"/>
      <family val="1"/>
    </font>
    <font>
      <vertAlign val="superscript"/>
      <sz val="12"/>
      <name val="新細明體"/>
      <family val="1"/>
    </font>
    <font>
      <vertAlign val="superscript"/>
      <sz val="10"/>
      <name val="新細明體"/>
      <family val="1"/>
    </font>
    <font>
      <b/>
      <sz val="6"/>
      <name val="Times New Roman"/>
      <family val="1"/>
    </font>
    <font>
      <b/>
      <u val="single"/>
      <sz val="13"/>
      <name val="Times New Roman"/>
      <family val="1"/>
    </font>
    <font>
      <sz val="10"/>
      <name val="PMingLiU"/>
      <family val="0"/>
    </font>
    <font>
      <sz val="14"/>
      <name val="新細明體"/>
      <family val="1"/>
    </font>
    <font>
      <i/>
      <sz val="12"/>
      <name val="Times New Roman"/>
      <family val="1"/>
    </font>
    <font>
      <i/>
      <sz val="11"/>
      <name val="Times New Roman"/>
      <family val="1"/>
    </font>
    <font>
      <sz val="9"/>
      <name val="Times New Roman"/>
      <family val="1"/>
    </font>
    <font>
      <sz val="10"/>
      <color indexed="8"/>
      <name val="Times New Roman"/>
      <family val="1"/>
    </font>
    <font>
      <sz val="10"/>
      <color indexed="8"/>
      <name val="新細明體"/>
      <family val="1"/>
    </font>
    <font>
      <sz val="9"/>
      <name val="細明體"/>
      <family val="3"/>
    </font>
    <font>
      <b/>
      <u val="single"/>
      <sz val="18"/>
      <name val="細明體"/>
      <family val="3"/>
    </font>
    <font>
      <b/>
      <sz val="12"/>
      <name val="PMingLiU"/>
      <family val="1"/>
    </font>
    <font>
      <b/>
      <sz val="12"/>
      <color indexed="8"/>
      <name val="Times New Roman"/>
      <family val="1"/>
    </font>
    <font>
      <sz val="12"/>
      <color indexed="8"/>
      <name val="Times New Roman"/>
      <family val="1"/>
    </font>
    <font>
      <sz val="12"/>
      <name val="PMingLiU"/>
      <family val="1"/>
    </font>
    <font>
      <b/>
      <sz val="11"/>
      <name val="PMingLiU"/>
      <family val="1"/>
    </font>
    <font>
      <b/>
      <sz val="11"/>
      <color indexed="8"/>
      <name val="Times New Roman"/>
      <family val="1"/>
    </font>
    <font>
      <sz val="11"/>
      <color indexed="8"/>
      <name val="Times New Roman"/>
      <family val="1"/>
    </font>
    <font>
      <sz val="12"/>
      <color indexed="8"/>
      <name val="PMingLiU"/>
      <family val="1"/>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30">
    <border>
      <left/>
      <right/>
      <top/>
      <bottom/>
      <diagonal/>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double"/>
      <top style="thin"/>
      <bottom>
        <color indexed="63"/>
      </bottom>
    </border>
    <border>
      <left style="double"/>
      <right>
        <color indexed="63"/>
      </right>
      <top style="thin"/>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double"/>
      <top>
        <color indexed="63"/>
      </top>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s>
  <cellStyleXfs count="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215" fontId="6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0" fontId="0" fillId="0" borderId="0">
      <alignment/>
      <protection/>
    </xf>
    <xf numFmtId="0" fontId="31" fillId="0" borderId="0">
      <alignment/>
      <protection/>
    </xf>
    <xf numFmtId="189" fontId="48" fillId="0" borderId="0">
      <alignment/>
      <protection/>
    </xf>
    <xf numFmtId="0" fontId="31" fillId="0" borderId="0">
      <alignment/>
      <protection/>
    </xf>
    <xf numFmtId="0" fontId="31" fillId="0" borderId="0">
      <alignment vertical="center"/>
      <protection/>
    </xf>
    <xf numFmtId="0" fontId="31" fillId="0" borderId="0">
      <alignment/>
      <protection/>
    </xf>
    <xf numFmtId="0" fontId="60" fillId="0" borderId="0">
      <alignment/>
      <protection/>
    </xf>
    <xf numFmtId="0" fontId="60" fillId="0" borderId="0">
      <alignment/>
      <protection/>
    </xf>
    <xf numFmtId="9" fontId="0" fillId="0" borderId="0" applyFont="0" applyFill="0" applyBorder="0" applyAlignment="0" applyProtection="0"/>
    <xf numFmtId="189" fontId="48" fillId="0" borderId="0">
      <alignment/>
      <protection/>
    </xf>
    <xf numFmtId="0" fontId="0" fillId="0" borderId="0">
      <alignment/>
      <protection/>
    </xf>
    <xf numFmtId="0" fontId="0" fillId="0" borderId="0">
      <alignment/>
      <protection/>
    </xf>
    <xf numFmtId="41" fontId="10" fillId="0" borderId="0" applyFont="0" applyFill="0" applyBorder="0" applyAlignment="0" applyProtection="0"/>
    <xf numFmtId="43" fontId="10" fillId="0" borderId="0" applyFont="0" applyFill="0" applyBorder="0" applyAlignment="0" applyProtection="0"/>
    <xf numFmtId="168" fontId="10" fillId="0" borderId="0" applyFont="0" applyFill="0" applyBorder="0" applyAlignment="0" applyProtection="0"/>
    <xf numFmtId="169" fontId="10" fillId="0" borderId="0" applyFont="0" applyFill="0" applyBorder="0" applyAlignment="0" applyProtection="0"/>
  </cellStyleXfs>
  <cellXfs count="799">
    <xf numFmtId="0" fontId="0" fillId="0" borderId="0" xfId="0" applyAlignment="1">
      <alignment/>
    </xf>
    <xf numFmtId="0" fontId="3" fillId="0" borderId="0" xfId="0" applyFont="1" applyAlignment="1">
      <alignment/>
    </xf>
    <xf numFmtId="0" fontId="7" fillId="0" borderId="0" xfId="0" applyFont="1" applyBorder="1" applyAlignment="1">
      <alignment/>
    </xf>
    <xf numFmtId="0" fontId="8" fillId="0" borderId="0" xfId="0" applyFont="1" applyBorder="1" applyAlignment="1">
      <alignment/>
    </xf>
    <xf numFmtId="0" fontId="7" fillId="0" borderId="0" xfId="0" applyFont="1" applyAlignment="1">
      <alignment/>
    </xf>
    <xf numFmtId="0" fontId="8" fillId="0" borderId="0" xfId="0" applyFont="1" applyBorder="1" applyAlignment="1">
      <alignment horizontal="right" vertical="top" wrapText="1"/>
    </xf>
    <xf numFmtId="0" fontId="7" fillId="0" borderId="0" xfId="0" applyFont="1" applyBorder="1" applyAlignment="1">
      <alignment horizontal="right"/>
    </xf>
    <xf numFmtId="0" fontId="7" fillId="0" borderId="0" xfId="0" applyFont="1" applyAlignment="1">
      <alignment horizontal="right"/>
    </xf>
    <xf numFmtId="0" fontId="3" fillId="0" borderId="1" xfId="0" applyFont="1" applyBorder="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xf>
    <xf numFmtId="0" fontId="3" fillId="0" borderId="0" xfId="0" applyFont="1" applyBorder="1" applyAlignment="1">
      <alignment/>
    </xf>
    <xf numFmtId="0" fontId="29" fillId="0" borderId="0" xfId="0" applyFont="1" applyAlignment="1">
      <alignment/>
    </xf>
    <xf numFmtId="0" fontId="2" fillId="0" borderId="0" xfId="0" applyFont="1" applyBorder="1" applyAlignment="1">
      <alignment/>
    </xf>
    <xf numFmtId="0" fontId="3" fillId="0" borderId="0" xfId="26" applyFont="1">
      <alignment/>
      <protection/>
    </xf>
    <xf numFmtId="0" fontId="15" fillId="0" borderId="0" xfId="26" applyFont="1" applyBorder="1">
      <alignment/>
      <protection/>
    </xf>
    <xf numFmtId="0" fontId="3" fillId="0" borderId="0" xfId="26" applyFont="1" applyBorder="1" applyAlignment="1">
      <alignment horizontal="left"/>
      <protection/>
    </xf>
    <xf numFmtId="0" fontId="16" fillId="0" borderId="0" xfId="26" applyFont="1" applyAlignment="1">
      <alignment horizontal="left"/>
      <protection/>
    </xf>
    <xf numFmtId="0" fontId="17" fillId="0" borderId="0" xfId="26" applyFont="1" applyBorder="1">
      <alignment/>
      <protection/>
    </xf>
    <xf numFmtId="0" fontId="3" fillId="0" borderId="0" xfId="26" applyFont="1" applyBorder="1">
      <alignment/>
      <protection/>
    </xf>
    <xf numFmtId="0" fontId="18" fillId="0" borderId="0" xfId="26" applyFont="1" applyBorder="1">
      <alignment/>
      <protection/>
    </xf>
    <xf numFmtId="0" fontId="20" fillId="0" borderId="0" xfId="26" applyFont="1" quotePrefix="1">
      <alignment/>
      <protection/>
    </xf>
    <xf numFmtId="0" fontId="20" fillId="0" borderId="0" xfId="26" applyFont="1">
      <alignment/>
      <protection/>
    </xf>
    <xf numFmtId="0" fontId="22" fillId="0" borderId="0" xfId="26" applyFont="1" applyBorder="1">
      <alignment/>
      <protection/>
    </xf>
    <xf numFmtId="0" fontId="23" fillId="0" borderId="0" xfId="26" applyFont="1" applyBorder="1">
      <alignment/>
      <protection/>
    </xf>
    <xf numFmtId="0" fontId="23" fillId="0" borderId="0" xfId="26" applyFont="1" applyBorder="1" applyAlignment="1">
      <alignment horizontal="right"/>
      <protection/>
    </xf>
    <xf numFmtId="0" fontId="3" fillId="0" borderId="0" xfId="26" applyFont="1" applyBorder="1" applyAlignment="1">
      <alignment horizontal="right"/>
      <protection/>
    </xf>
    <xf numFmtId="0" fontId="21" fillId="0" borderId="0" xfId="26" applyFont="1">
      <alignment/>
      <protection/>
    </xf>
    <xf numFmtId="0" fontId="24" fillId="0" borderId="0" xfId="26" applyFont="1" applyBorder="1" applyAlignment="1">
      <alignment horizontal="left"/>
      <protection/>
    </xf>
    <xf numFmtId="0" fontId="25" fillId="0" borderId="0" xfId="26" applyFont="1" applyBorder="1">
      <alignment/>
      <protection/>
    </xf>
    <xf numFmtId="0" fontId="26" fillId="0" borderId="0" xfId="26" applyFont="1" applyBorder="1">
      <alignment/>
      <protection/>
    </xf>
    <xf numFmtId="0" fontId="27" fillId="0" borderId="0" xfId="26" applyFont="1" applyBorder="1">
      <alignment/>
      <protection/>
    </xf>
    <xf numFmtId="0" fontId="27" fillId="0" borderId="0" xfId="26" applyFont="1" applyBorder="1" applyAlignment="1">
      <alignment horizontal="right"/>
      <protection/>
    </xf>
    <xf numFmtId="0" fontId="22" fillId="0" borderId="0" xfId="26" applyFont="1" applyBorder="1" applyAlignment="1">
      <alignment/>
      <protection/>
    </xf>
    <xf numFmtId="0" fontId="23" fillId="0" borderId="0" xfId="26" applyFont="1" applyBorder="1" applyAlignment="1">
      <alignment/>
      <protection/>
    </xf>
    <xf numFmtId="0" fontId="23" fillId="0" borderId="0" xfId="26" applyFont="1" applyBorder="1" applyAlignment="1">
      <alignment horizontal="center"/>
      <protection/>
    </xf>
    <xf numFmtId="14" fontId="28" fillId="0" borderId="0" xfId="26" applyNumberFormat="1" applyFont="1" applyBorder="1" applyAlignment="1">
      <alignment horizontal="right"/>
      <protection/>
    </xf>
    <xf numFmtId="14" fontId="23" fillId="0" borderId="0" xfId="26" applyNumberFormat="1" applyFont="1" applyBorder="1">
      <alignment/>
      <protection/>
    </xf>
    <xf numFmtId="14" fontId="2" fillId="0" borderId="0" xfId="26" applyNumberFormat="1" applyFont="1" applyBorder="1" applyAlignment="1">
      <alignment horizontal="right"/>
      <protection/>
    </xf>
    <xf numFmtId="14" fontId="27" fillId="0" borderId="0" xfId="26" applyNumberFormat="1" applyFont="1" applyBorder="1">
      <alignment/>
      <protection/>
    </xf>
    <xf numFmtId="0" fontId="22" fillId="0" borderId="0" xfId="26" applyFont="1" applyBorder="1" applyAlignment="1">
      <alignment horizontal="right"/>
      <protection/>
    </xf>
    <xf numFmtId="0" fontId="29" fillId="0" borderId="0" xfId="26" applyFont="1" applyBorder="1">
      <alignment/>
      <protection/>
    </xf>
    <xf numFmtId="0" fontId="29" fillId="0" borderId="0" xfId="26" applyFont="1">
      <alignment/>
      <protection/>
    </xf>
    <xf numFmtId="3" fontId="27" fillId="0" borderId="0" xfId="26" applyNumberFormat="1" applyFont="1" applyBorder="1">
      <alignment/>
      <protection/>
    </xf>
    <xf numFmtId="0" fontId="27" fillId="0" borderId="0" xfId="26" applyFont="1" applyBorder="1" applyAlignment="1">
      <alignment horizontal="center"/>
      <protection/>
    </xf>
    <xf numFmtId="0" fontId="30" fillId="0" borderId="0" xfId="26" applyFont="1" applyBorder="1">
      <alignment/>
      <protection/>
    </xf>
    <xf numFmtId="3" fontId="30" fillId="0" borderId="0" xfId="26" applyNumberFormat="1" applyFont="1" applyBorder="1">
      <alignment/>
      <protection/>
    </xf>
    <xf numFmtId="9" fontId="27" fillId="0" borderId="0" xfId="26" applyNumberFormat="1" applyFont="1" applyBorder="1" applyAlignment="1" quotePrefix="1">
      <alignment horizontal="right"/>
      <protection/>
    </xf>
    <xf numFmtId="3" fontId="27" fillId="0" borderId="0" xfId="26" applyNumberFormat="1" applyFont="1" applyBorder="1" applyAlignment="1">
      <alignment/>
      <protection/>
    </xf>
    <xf numFmtId="174" fontId="27" fillId="0" borderId="0" xfId="26" applyNumberFormat="1" applyFont="1" applyBorder="1">
      <alignment/>
      <protection/>
    </xf>
    <xf numFmtId="3" fontId="30" fillId="0" borderId="0" xfId="26" applyNumberFormat="1" applyFont="1" applyBorder="1" applyAlignment="1">
      <alignment horizontal="right"/>
      <protection/>
    </xf>
    <xf numFmtId="3" fontId="27" fillId="0" borderId="0" xfId="26" applyNumberFormat="1" applyFont="1" applyBorder="1" applyAlignment="1">
      <alignment horizontal="right"/>
      <protection/>
    </xf>
    <xf numFmtId="0" fontId="30" fillId="0" borderId="0" xfId="26" applyFont="1" applyBorder="1" applyAlignment="1">
      <alignment horizontal="right"/>
      <protection/>
    </xf>
    <xf numFmtId="0" fontId="27" fillId="0" borderId="0" xfId="26" applyFont="1" applyBorder="1" applyAlignment="1">
      <alignment/>
      <protection/>
    </xf>
    <xf numFmtId="0" fontId="33" fillId="0" borderId="0" xfId="28" applyFont="1">
      <alignment/>
      <protection/>
    </xf>
    <xf numFmtId="0" fontId="34" fillId="0" borderId="0" xfId="28" applyFont="1">
      <alignment/>
      <protection/>
    </xf>
    <xf numFmtId="0" fontId="18" fillId="0" borderId="0" xfId="28" applyFont="1">
      <alignment/>
      <protection/>
    </xf>
    <xf numFmtId="0" fontId="35" fillId="0" borderId="0" xfId="28" applyFont="1">
      <alignment/>
      <protection/>
    </xf>
    <xf numFmtId="0" fontId="3" fillId="0" borderId="0" xfId="28" applyFont="1">
      <alignment/>
      <protection/>
    </xf>
    <xf numFmtId="3" fontId="3" fillId="0" borderId="0" xfId="0" applyNumberFormat="1" applyFont="1" applyAlignment="1">
      <alignment/>
    </xf>
    <xf numFmtId="0" fontId="18" fillId="0" borderId="0" xfId="0" applyFont="1" applyAlignment="1">
      <alignment/>
    </xf>
    <xf numFmtId="0" fontId="35" fillId="0" borderId="0" xfId="0" applyFont="1" applyAlignment="1">
      <alignment/>
    </xf>
    <xf numFmtId="0" fontId="3" fillId="0" borderId="0" xfId="0" applyFont="1" applyAlignment="1">
      <alignment horizontal="right"/>
    </xf>
    <xf numFmtId="0" fontId="3" fillId="0" borderId="0" xfId="0" applyFont="1" applyAlignment="1">
      <alignment horizontal="center"/>
    </xf>
    <xf numFmtId="9" fontId="3" fillId="0" borderId="0" xfId="0" applyNumberFormat="1" applyFont="1" applyAlignment="1" quotePrefix="1">
      <alignment horizontal="right"/>
    </xf>
    <xf numFmtId="3" fontId="36" fillId="0" borderId="0" xfId="0" applyNumberFormat="1" applyFont="1" applyAlignment="1">
      <alignment/>
    </xf>
    <xf numFmtId="174" fontId="3" fillId="0" borderId="0" xfId="0" applyNumberFormat="1" applyFont="1" applyAlignment="1">
      <alignment/>
    </xf>
    <xf numFmtId="0" fontId="36" fillId="0" borderId="0" xfId="0" applyFont="1" applyAlignment="1">
      <alignment/>
    </xf>
    <xf numFmtId="0" fontId="36" fillId="0" borderId="0" xfId="0" applyFont="1" applyAlignment="1">
      <alignment horizontal="right"/>
    </xf>
    <xf numFmtId="0" fontId="39" fillId="0" borderId="0" xfId="0" applyFont="1" applyAlignment="1">
      <alignment/>
    </xf>
    <xf numFmtId="3" fontId="3" fillId="0" borderId="0" xfId="0" applyNumberFormat="1" applyFont="1" applyAlignment="1" quotePrefix="1">
      <alignment horizontal="right"/>
    </xf>
    <xf numFmtId="0" fontId="41" fillId="0" borderId="0" xfId="0" applyFont="1" applyAlignment="1">
      <alignment/>
    </xf>
    <xf numFmtId="0" fontId="36" fillId="0" borderId="0" xfId="0" applyFont="1" applyAlignment="1">
      <alignment horizontal="center"/>
    </xf>
    <xf numFmtId="3" fontId="36" fillId="0" borderId="0" xfId="0" applyNumberFormat="1" applyFont="1" applyAlignment="1">
      <alignment horizontal="right"/>
    </xf>
    <xf numFmtId="3" fontId="3" fillId="0" borderId="0" xfId="0" applyNumberFormat="1" applyFont="1" applyAlignment="1">
      <alignment horizontal="right"/>
    </xf>
    <xf numFmtId="3" fontId="3" fillId="0" borderId="0" xfId="0" applyNumberFormat="1" applyFont="1" applyAlignment="1">
      <alignment/>
    </xf>
    <xf numFmtId="0" fontId="3" fillId="0" borderId="0" xfId="0" applyFont="1" applyAlignment="1">
      <alignment/>
    </xf>
    <xf numFmtId="0" fontId="42" fillId="0" borderId="0" xfId="0" applyFont="1" applyAlignment="1">
      <alignment/>
    </xf>
    <xf numFmtId="15" fontId="3" fillId="0" borderId="0" xfId="0" applyNumberFormat="1" applyFont="1" applyAlignment="1" quotePrefix="1">
      <alignment/>
    </xf>
    <xf numFmtId="175" fontId="3" fillId="0" borderId="0" xfId="0" applyNumberFormat="1" applyFont="1" applyAlignment="1">
      <alignment horizontal="center"/>
    </xf>
    <xf numFmtId="175" fontId="3" fillId="0" borderId="0" xfId="0" applyNumberFormat="1" applyFont="1" applyAlignment="1">
      <alignment/>
    </xf>
    <xf numFmtId="175" fontId="3" fillId="0" borderId="0" xfId="0" applyNumberFormat="1" applyFont="1" applyAlignment="1">
      <alignment horizontal="right"/>
    </xf>
    <xf numFmtId="174" fontId="3" fillId="0" borderId="0" xfId="0" applyNumberFormat="1" applyFont="1" applyAlignment="1">
      <alignment horizontal="center"/>
    </xf>
    <xf numFmtId="0" fontId="18" fillId="0" borderId="0" xfId="37" applyFont="1" applyAlignment="1" applyProtection="1">
      <alignment horizontal="centerContinuous"/>
      <protection/>
    </xf>
    <xf numFmtId="0" fontId="3" fillId="0" borderId="0" xfId="32" applyFont="1" applyBorder="1" applyAlignment="1">
      <alignment horizontal="centerContinuous"/>
      <protection/>
    </xf>
    <xf numFmtId="0" fontId="10" fillId="0" borderId="0" xfId="32" applyFont="1" applyAlignment="1">
      <alignment horizontal="centerContinuous"/>
      <protection/>
    </xf>
    <xf numFmtId="0" fontId="3" fillId="0" borderId="0" xfId="32" applyFont="1" applyAlignment="1">
      <alignment horizontal="centerContinuous"/>
      <protection/>
    </xf>
    <xf numFmtId="0" fontId="3" fillId="0" borderId="0" xfId="32" applyFont="1">
      <alignment/>
      <protection/>
    </xf>
    <xf numFmtId="0" fontId="43" fillId="0" borderId="0" xfId="32" applyFont="1" applyAlignment="1">
      <alignment/>
      <protection/>
    </xf>
    <xf numFmtId="0" fontId="10" fillId="0" borderId="0" xfId="32" applyFont="1">
      <alignment/>
      <protection/>
    </xf>
    <xf numFmtId="0" fontId="31" fillId="0" borderId="0" xfId="32">
      <alignment/>
      <protection/>
    </xf>
    <xf numFmtId="0" fontId="18" fillId="0" borderId="0" xfId="32" applyFont="1" applyAlignment="1" applyProtection="1">
      <alignment horizontal="centerContinuous"/>
      <protection/>
    </xf>
    <xf numFmtId="0" fontId="31" fillId="0" borderId="0" xfId="32" applyBorder="1" applyAlignment="1">
      <alignment horizontal="centerContinuous"/>
      <protection/>
    </xf>
    <xf numFmtId="0" fontId="31" fillId="0" borderId="0" xfId="32" applyAlignment="1">
      <alignment horizontal="centerContinuous"/>
      <protection/>
    </xf>
    <xf numFmtId="0" fontId="10" fillId="0" borderId="0" xfId="37" applyFont="1" applyAlignment="1" applyProtection="1">
      <alignment horizontal="left"/>
      <protection/>
    </xf>
    <xf numFmtId="0" fontId="10" fillId="0" borderId="0" xfId="32" applyFont="1" applyAlignment="1" applyProtection="1">
      <alignment horizontal="left"/>
      <protection/>
    </xf>
    <xf numFmtId="0" fontId="3" fillId="0" borderId="0" xfId="32" applyFont="1" applyBorder="1">
      <alignment/>
      <protection/>
    </xf>
    <xf numFmtId="0" fontId="31" fillId="0" borderId="0" xfId="32" applyFill="1">
      <alignment/>
      <protection/>
    </xf>
    <xf numFmtId="0" fontId="31" fillId="0" borderId="0" xfId="32" applyBorder="1">
      <alignment/>
      <protection/>
    </xf>
    <xf numFmtId="0" fontId="10" fillId="0" borderId="0" xfId="32" applyFont="1" applyBorder="1">
      <alignment/>
      <protection/>
    </xf>
    <xf numFmtId="182" fontId="31" fillId="0" borderId="0" xfId="32" applyNumberFormat="1" applyBorder="1" applyProtection="1">
      <alignment/>
      <protection/>
    </xf>
    <xf numFmtId="183" fontId="31" fillId="0" borderId="0" xfId="32" applyNumberFormat="1" applyBorder="1" applyProtection="1">
      <alignment/>
      <protection/>
    </xf>
    <xf numFmtId="0" fontId="7" fillId="0" borderId="0" xfId="37" applyFont="1" applyBorder="1">
      <alignment/>
      <protection/>
    </xf>
    <xf numFmtId="182" fontId="3" fillId="0" borderId="0" xfId="32" applyNumberFormat="1" applyFont="1" applyBorder="1" applyProtection="1">
      <alignment/>
      <protection/>
    </xf>
    <xf numFmtId="0" fontId="45" fillId="0" borderId="0" xfId="0" applyFont="1" applyAlignment="1">
      <alignment/>
    </xf>
    <xf numFmtId="0" fontId="36" fillId="0" borderId="2" xfId="0" applyFont="1" applyBorder="1" applyAlignment="1">
      <alignment horizontal="center"/>
    </xf>
    <xf numFmtId="0" fontId="47" fillId="0" borderId="0" xfId="0" applyFont="1" applyAlignment="1">
      <alignment/>
    </xf>
    <xf numFmtId="0" fontId="10" fillId="0" borderId="0" xfId="0" applyFont="1" applyBorder="1" applyAlignment="1">
      <alignment/>
    </xf>
    <xf numFmtId="0" fontId="10" fillId="0" borderId="0" xfId="0" applyFont="1" applyAlignment="1">
      <alignment horizontal="right"/>
    </xf>
    <xf numFmtId="0" fontId="44" fillId="0" borderId="0" xfId="0" applyFont="1" applyAlignment="1">
      <alignment/>
    </xf>
    <xf numFmtId="0" fontId="36" fillId="0" borderId="3" xfId="0" applyFont="1" applyBorder="1" applyAlignment="1">
      <alignment/>
    </xf>
    <xf numFmtId="0" fontId="3" fillId="0" borderId="0" xfId="0" applyFont="1" applyBorder="1" applyAlignment="1">
      <alignment horizontal="center"/>
    </xf>
    <xf numFmtId="0" fontId="34" fillId="0" borderId="0" xfId="0" applyFont="1" applyBorder="1" applyAlignment="1">
      <alignment/>
    </xf>
    <xf numFmtId="0" fontId="36" fillId="0" borderId="0" xfId="0" applyFont="1" applyBorder="1" applyAlignment="1">
      <alignment/>
    </xf>
    <xf numFmtId="0" fontId="36" fillId="0" borderId="0" xfId="0" applyFont="1" applyBorder="1" applyAlignment="1">
      <alignment horizontal="left"/>
    </xf>
    <xf numFmtId="0" fontId="36" fillId="0" borderId="0" xfId="0" applyFont="1" applyBorder="1" applyAlignment="1">
      <alignment horizontal="right"/>
    </xf>
    <xf numFmtId="177" fontId="3" fillId="0" borderId="0" xfId="15" applyNumberFormat="1" applyFont="1" applyAlignment="1">
      <alignment/>
    </xf>
    <xf numFmtId="0" fontId="38" fillId="0" borderId="0" xfId="0" applyFont="1" applyBorder="1" applyAlignment="1">
      <alignment horizontal="left"/>
    </xf>
    <xf numFmtId="0" fontId="3" fillId="0" borderId="1" xfId="0" applyFont="1" applyBorder="1" applyAlignment="1">
      <alignment horizontal="right"/>
    </xf>
    <xf numFmtId="0" fontId="43" fillId="0" borderId="0" xfId="0" applyFont="1" applyAlignment="1">
      <alignment/>
    </xf>
    <xf numFmtId="0" fontId="8" fillId="0" borderId="0" xfId="0" applyFont="1" applyAlignment="1">
      <alignment horizontal="right"/>
    </xf>
    <xf numFmtId="0" fontId="8" fillId="0" borderId="0" xfId="0" applyFont="1" applyAlignment="1">
      <alignment/>
    </xf>
    <xf numFmtId="0" fontId="43" fillId="0" borderId="0" xfId="0" applyFont="1" applyBorder="1" applyAlignment="1">
      <alignment/>
    </xf>
    <xf numFmtId="0" fontId="38" fillId="0" borderId="0" xfId="0" applyFont="1" applyAlignment="1">
      <alignment/>
    </xf>
    <xf numFmtId="0" fontId="28" fillId="0" borderId="0" xfId="38" applyFont="1">
      <alignment/>
      <protection/>
    </xf>
    <xf numFmtId="0" fontId="0" fillId="0" borderId="0" xfId="38">
      <alignment/>
      <protection/>
    </xf>
    <xf numFmtId="0" fontId="7" fillId="0" borderId="0" xfId="38" applyFont="1">
      <alignment/>
      <protection/>
    </xf>
    <xf numFmtId="0" fontId="37" fillId="0" borderId="0" xfId="38" applyFont="1">
      <alignment/>
      <protection/>
    </xf>
    <xf numFmtId="0" fontId="27" fillId="0" borderId="0" xfId="38" applyFont="1" applyBorder="1">
      <alignment/>
      <protection/>
    </xf>
    <xf numFmtId="0" fontId="30" fillId="0" borderId="0" xfId="38" applyFont="1" applyBorder="1" applyAlignment="1">
      <alignment horizontal="right"/>
      <protection/>
    </xf>
    <xf numFmtId="0" fontId="27" fillId="0" borderId="0" xfId="38" applyFont="1" applyBorder="1" applyAlignment="1">
      <alignment horizontal="right"/>
      <protection/>
    </xf>
    <xf numFmtId="0" fontId="50" fillId="0" borderId="0" xfId="38" applyFont="1" applyBorder="1" applyAlignment="1">
      <alignment horizontal="right"/>
      <protection/>
    </xf>
    <xf numFmtId="0" fontId="37" fillId="0" borderId="0" xfId="38" applyFont="1" applyBorder="1" applyAlignment="1">
      <alignment horizontal="right"/>
      <protection/>
    </xf>
    <xf numFmtId="0" fontId="37" fillId="0" borderId="1" xfId="38" applyFont="1" applyBorder="1">
      <alignment/>
      <protection/>
    </xf>
    <xf numFmtId="0" fontId="27" fillId="0" borderId="1" xfId="38" applyFont="1" applyBorder="1">
      <alignment/>
      <protection/>
    </xf>
    <xf numFmtId="0" fontId="30" fillId="0" borderId="1" xfId="38" applyFont="1" applyBorder="1" applyAlignment="1">
      <alignment horizontal="right" wrapText="1"/>
      <protection/>
    </xf>
    <xf numFmtId="0" fontId="50" fillId="0" borderId="1" xfId="38" applyFont="1" applyBorder="1" applyAlignment="1">
      <alignment horizontal="right" wrapText="1"/>
      <protection/>
    </xf>
    <xf numFmtId="0" fontId="27" fillId="0" borderId="1" xfId="38" applyFont="1" applyBorder="1" applyAlignment="1">
      <alignment horizontal="right" wrapText="1"/>
      <protection/>
    </xf>
    <xf numFmtId="0" fontId="37" fillId="0" borderId="1" xfId="38" applyFont="1" applyBorder="1" applyAlignment="1">
      <alignment horizontal="right" wrapText="1"/>
      <protection/>
    </xf>
    <xf numFmtId="0" fontId="30" fillId="0" borderId="0" xfId="38" applyFont="1" applyBorder="1">
      <alignment/>
      <protection/>
    </xf>
    <xf numFmtId="3" fontId="30" fillId="0" borderId="0" xfId="29" applyNumberFormat="1" applyFont="1" applyBorder="1">
      <alignment/>
      <protection/>
    </xf>
    <xf numFmtId="3" fontId="27" fillId="0" borderId="0" xfId="29" applyNumberFormat="1" applyFont="1" applyBorder="1">
      <alignment/>
      <protection/>
    </xf>
    <xf numFmtId="3" fontId="27" fillId="0" borderId="0" xfId="29" applyNumberFormat="1" applyFont="1">
      <alignment/>
      <protection/>
    </xf>
    <xf numFmtId="3" fontId="27" fillId="0" borderId="0" xfId="29" applyNumberFormat="1" applyFont="1" applyAlignment="1" quotePrefix="1">
      <alignment horizontal="right"/>
      <protection/>
    </xf>
    <xf numFmtId="3" fontId="30" fillId="0" borderId="0" xfId="29" applyNumberFormat="1" applyFont="1">
      <alignment/>
      <protection/>
    </xf>
    <xf numFmtId="3" fontId="7" fillId="0" borderId="0" xfId="38" applyNumberFormat="1" applyFont="1" applyBorder="1">
      <alignment/>
      <protection/>
    </xf>
    <xf numFmtId="3" fontId="30" fillId="0" borderId="0" xfId="29" applyNumberFormat="1" applyFont="1" applyAlignment="1" quotePrefix="1">
      <alignment horizontal="right"/>
      <protection/>
    </xf>
    <xf numFmtId="37" fontId="7" fillId="0" borderId="0" xfId="38" applyNumberFormat="1" applyFont="1" applyBorder="1" applyAlignment="1">
      <alignment horizontal="right"/>
      <protection/>
    </xf>
    <xf numFmtId="0" fontId="0" fillId="0" borderId="0" xfId="38" applyBorder="1">
      <alignment/>
      <protection/>
    </xf>
    <xf numFmtId="189" fontId="8" fillId="0" borderId="0" xfId="29" applyFont="1" applyBorder="1">
      <alignment/>
      <protection/>
    </xf>
    <xf numFmtId="189" fontId="52" fillId="0" borderId="0" xfId="29" applyFont="1" applyBorder="1">
      <alignment/>
      <protection/>
    </xf>
    <xf numFmtId="3" fontId="8" fillId="0" borderId="0" xfId="29" applyNumberFormat="1" applyFont="1" applyBorder="1">
      <alignment/>
      <protection/>
    </xf>
    <xf numFmtId="0" fontId="9" fillId="0" borderId="0" xfId="38" applyFont="1">
      <alignment/>
      <protection/>
    </xf>
    <xf numFmtId="0" fontId="34" fillId="0" borderId="0" xfId="30" applyFont="1">
      <alignment/>
      <protection/>
    </xf>
    <xf numFmtId="0" fontId="49" fillId="0" borderId="0" xfId="0" applyFont="1" applyBorder="1" applyAlignment="1">
      <alignment/>
    </xf>
    <xf numFmtId="0" fontId="27" fillId="0" borderId="0" xfId="0" applyFont="1" applyBorder="1" applyAlignment="1">
      <alignment/>
    </xf>
    <xf numFmtId="0" fontId="27" fillId="0" borderId="0" xfId="0" applyFont="1" applyBorder="1" applyAlignment="1">
      <alignment horizontal="center"/>
    </xf>
    <xf numFmtId="0" fontId="26" fillId="0" borderId="0" xfId="0" applyFont="1" applyBorder="1" applyAlignment="1">
      <alignment/>
    </xf>
    <xf numFmtId="0" fontId="27" fillId="0" borderId="0" xfId="0" applyFont="1" applyBorder="1" applyAlignment="1">
      <alignment horizontal="right" vertical="top" wrapText="1"/>
    </xf>
    <xf numFmtId="0" fontId="27" fillId="0" borderId="0" xfId="0" applyFont="1" applyBorder="1" applyAlignment="1">
      <alignment vertical="justify" wrapText="1"/>
    </xf>
    <xf numFmtId="0" fontId="53" fillId="0" borderId="0" xfId="0" applyFont="1" applyAlignment="1">
      <alignment/>
    </xf>
    <xf numFmtId="0" fontId="23" fillId="0" borderId="0" xfId="26" applyFont="1" applyBorder="1" quotePrefix="1">
      <alignment/>
      <protection/>
    </xf>
    <xf numFmtId="0" fontId="10" fillId="0" borderId="1" xfId="0" applyFont="1" applyBorder="1" applyAlignment="1">
      <alignment/>
    </xf>
    <xf numFmtId="0" fontId="46" fillId="0" borderId="0" xfId="0" applyFont="1" applyAlignment="1">
      <alignment/>
    </xf>
    <xf numFmtId="15" fontId="30" fillId="0" borderId="0" xfId="38" applyNumberFormat="1" applyFont="1" applyBorder="1" applyAlignment="1" quotePrefix="1">
      <alignment horizontal="right"/>
      <protection/>
    </xf>
    <xf numFmtId="0" fontId="27" fillId="0" borderId="0" xfId="38" applyFont="1" applyBorder="1" applyAlignment="1" quotePrefix="1">
      <alignment horizontal="right"/>
      <protection/>
    </xf>
    <xf numFmtId="176" fontId="36" fillId="0" borderId="0" xfId="0" applyNumberFormat="1" applyFont="1" applyFill="1" applyBorder="1" applyAlignment="1" applyProtection="1">
      <alignment horizontal="left"/>
      <protection/>
    </xf>
    <xf numFmtId="191" fontId="3" fillId="0" borderId="0" xfId="0" applyNumberFormat="1" applyFont="1" applyBorder="1" applyAlignment="1">
      <alignment horizontal="center"/>
    </xf>
    <xf numFmtId="0" fontId="54" fillId="0" borderId="0" xfId="26" applyFont="1" applyBorder="1">
      <alignment/>
      <protection/>
    </xf>
    <xf numFmtId="0" fontId="53" fillId="0" borderId="0" xfId="38" applyFont="1">
      <alignment/>
      <protection/>
    </xf>
    <xf numFmtId="0" fontId="10" fillId="0" borderId="1" xfId="0" applyFont="1" applyBorder="1" applyAlignment="1">
      <alignment horizontal="left"/>
    </xf>
    <xf numFmtId="0" fontId="3" fillId="0" borderId="1" xfId="0" applyFont="1" applyBorder="1" applyAlignment="1">
      <alignment horizontal="right" wrapText="1"/>
    </xf>
    <xf numFmtId="14" fontId="3" fillId="0" borderId="1" xfId="0" applyNumberFormat="1" applyFont="1" applyBorder="1" applyAlignment="1" quotePrefix="1">
      <alignment horizontal="right"/>
    </xf>
    <xf numFmtId="0" fontId="0" fillId="0" borderId="0" xfId="0" applyBorder="1" applyAlignment="1">
      <alignment/>
    </xf>
    <xf numFmtId="174" fontId="3" fillId="0" borderId="0" xfId="0" applyNumberFormat="1" applyFont="1" applyFill="1" applyAlignment="1">
      <alignment/>
    </xf>
    <xf numFmtId="4" fontId="3" fillId="0" borderId="0" xfId="15" applyNumberFormat="1" applyFont="1" applyAlignment="1" quotePrefix="1">
      <alignment horizontal="right"/>
    </xf>
    <xf numFmtId="4" fontId="3" fillId="0" borderId="0" xfId="15" applyNumberFormat="1" applyFont="1" applyAlignment="1">
      <alignment horizontal="right"/>
    </xf>
    <xf numFmtId="4" fontId="3" fillId="0" borderId="0" xfId="15" applyNumberFormat="1" applyFont="1" applyAlignment="1">
      <alignment/>
    </xf>
    <xf numFmtId="3" fontId="3" fillId="0" borderId="0" xfId="0" applyNumberFormat="1" applyFont="1" applyFill="1" applyAlignment="1">
      <alignment/>
    </xf>
    <xf numFmtId="0" fontId="3" fillId="0" borderId="0" xfId="0" applyFont="1" applyFill="1" applyAlignment="1">
      <alignment/>
    </xf>
    <xf numFmtId="4" fontId="3" fillId="0" borderId="0" xfId="15" applyNumberFormat="1" applyFont="1" applyFill="1" applyAlignment="1" quotePrefix="1">
      <alignment horizontal="right"/>
    </xf>
    <xf numFmtId="0" fontId="56" fillId="0" borderId="0" xfId="0" applyFont="1" applyAlignment="1">
      <alignment/>
    </xf>
    <xf numFmtId="0" fontId="36" fillId="0" borderId="0" xfId="0" applyFont="1" applyFill="1" applyBorder="1" applyAlignment="1">
      <alignment horizontal="right"/>
    </xf>
    <xf numFmtId="3" fontId="3" fillId="0" borderId="0" xfId="0" applyNumberFormat="1" applyFont="1" applyFill="1" applyAlignment="1">
      <alignment horizontal="right"/>
    </xf>
    <xf numFmtId="3" fontId="3" fillId="0" borderId="0" xfId="0" applyNumberFormat="1" applyFont="1" applyFill="1" applyBorder="1" applyAlignment="1">
      <alignment horizontal="right"/>
    </xf>
    <xf numFmtId="0" fontId="3" fillId="0" borderId="0" xfId="0" applyFont="1" applyFill="1" applyAlignment="1">
      <alignment horizontal="right"/>
    </xf>
    <xf numFmtId="0" fontId="3" fillId="0" borderId="0" xfId="0" applyFont="1" applyFill="1" applyBorder="1" applyAlignment="1">
      <alignment horizontal="right"/>
    </xf>
    <xf numFmtId="0" fontId="27" fillId="0" borderId="0" xfId="28" applyFont="1" applyBorder="1">
      <alignment/>
      <protection/>
    </xf>
    <xf numFmtId="0" fontId="27" fillId="0" borderId="0" xfId="28" applyFont="1" applyAlignment="1">
      <alignment horizontal="right"/>
      <protection/>
    </xf>
    <xf numFmtId="0" fontId="27" fillId="0" borderId="1" xfId="28" applyFont="1" applyBorder="1">
      <alignment/>
      <protection/>
    </xf>
    <xf numFmtId="0" fontId="27" fillId="0" borderId="0" xfId="28" applyFont="1">
      <alignment/>
      <protection/>
    </xf>
    <xf numFmtId="0" fontId="30" fillId="0" borderId="0" xfId="28" applyFont="1">
      <alignment/>
      <protection/>
    </xf>
    <xf numFmtId="0" fontId="27" fillId="0" borderId="0" xfId="30" applyFont="1">
      <alignment/>
      <protection/>
    </xf>
    <xf numFmtId="0" fontId="27" fillId="0" borderId="0" xfId="30" applyFont="1" applyBorder="1">
      <alignment/>
      <protection/>
    </xf>
    <xf numFmtId="0" fontId="30" fillId="0" borderId="0" xfId="30" applyFont="1" applyBorder="1">
      <alignment/>
      <protection/>
    </xf>
    <xf numFmtId="0" fontId="27" fillId="0" borderId="0" xfId="30" applyFont="1" applyBorder="1" applyAlignment="1">
      <alignment horizontal="center"/>
      <protection/>
    </xf>
    <xf numFmtId="0" fontId="58" fillId="0" borderId="0" xfId="30" applyFont="1">
      <alignment/>
      <protection/>
    </xf>
    <xf numFmtId="0" fontId="30" fillId="0" borderId="0" xfId="30" applyFont="1">
      <alignment/>
      <protection/>
    </xf>
    <xf numFmtId="190" fontId="27" fillId="0" borderId="0" xfId="19" applyNumberFormat="1" applyFont="1" applyAlignment="1">
      <alignment/>
    </xf>
    <xf numFmtId="0" fontId="27" fillId="0" borderId="0" xfId="0" applyFont="1" applyAlignment="1">
      <alignment/>
    </xf>
    <xf numFmtId="0" fontId="27" fillId="0" borderId="0" xfId="0" applyFont="1" applyAlignment="1">
      <alignment horizontal="right"/>
    </xf>
    <xf numFmtId="0" fontId="26" fillId="0" borderId="0" xfId="0" applyFont="1" applyAlignment="1">
      <alignment/>
    </xf>
    <xf numFmtId="0" fontId="27" fillId="0" borderId="1" xfId="0" applyFont="1" applyBorder="1" applyAlignment="1">
      <alignment/>
    </xf>
    <xf numFmtId="0" fontId="27" fillId="0" borderId="1" xfId="0" applyFont="1" applyBorder="1" applyAlignment="1">
      <alignment horizontal="right"/>
    </xf>
    <xf numFmtId="14" fontId="30" fillId="0" borderId="0" xfId="0" applyNumberFormat="1" applyFont="1" applyBorder="1" applyAlignment="1">
      <alignment/>
    </xf>
    <xf numFmtId="14" fontId="27" fillId="0" borderId="0" xfId="0" applyNumberFormat="1" applyFont="1" applyBorder="1" applyAlignment="1">
      <alignment/>
    </xf>
    <xf numFmtId="0" fontId="37" fillId="0" borderId="0" xfId="0" applyFont="1" applyBorder="1" applyAlignment="1">
      <alignment horizontal="right"/>
    </xf>
    <xf numFmtId="0" fontId="55" fillId="0" borderId="0" xfId="0" applyFont="1" applyAlignment="1">
      <alignment wrapText="1"/>
    </xf>
    <xf numFmtId="4" fontId="27" fillId="0" borderId="0" xfId="15" applyNumberFormat="1" applyFont="1" applyAlignment="1" quotePrefix="1">
      <alignment horizontal="right"/>
    </xf>
    <xf numFmtId="0" fontId="37" fillId="0" borderId="0" xfId="0" applyFont="1" applyAlignment="1">
      <alignment wrapText="1"/>
    </xf>
    <xf numFmtId="0" fontId="58" fillId="0" borderId="0" xfId="28" applyFont="1">
      <alignment/>
      <protection/>
    </xf>
    <xf numFmtId="3" fontId="0" fillId="0" borderId="0" xfId="0" applyNumberFormat="1" applyFont="1" applyFill="1" applyAlignment="1">
      <alignment horizontal="right"/>
    </xf>
    <xf numFmtId="3" fontId="27" fillId="0" borderId="0" xfId="28" applyNumberFormat="1" applyFont="1" applyAlignment="1">
      <alignment horizontal="right"/>
      <protection/>
    </xf>
    <xf numFmtId="0" fontId="59" fillId="0" borderId="0" xfId="0" applyFont="1" applyAlignment="1">
      <alignment/>
    </xf>
    <xf numFmtId="0" fontId="18" fillId="0" borderId="0" xfId="37" applyFont="1" applyAlignment="1" applyProtection="1">
      <alignment horizontal="left"/>
      <protection/>
    </xf>
    <xf numFmtId="177" fontId="30" fillId="0" borderId="0" xfId="15" applyNumberFormat="1" applyFont="1" applyAlignment="1">
      <alignment horizontal="right"/>
    </xf>
    <xf numFmtId="0" fontId="30" fillId="0" borderId="0" xfId="28" applyFont="1" applyAlignment="1">
      <alignment horizontal="left"/>
      <protection/>
    </xf>
    <xf numFmtId="177" fontId="27" fillId="0" borderId="0" xfId="15" applyNumberFormat="1" applyFont="1" applyAlignment="1">
      <alignment horizontal="right"/>
    </xf>
    <xf numFmtId="49" fontId="30" fillId="0" borderId="0" xfId="28" applyNumberFormat="1" applyFont="1">
      <alignment/>
      <protection/>
    </xf>
    <xf numFmtId="0" fontId="3" fillId="0" borderId="1" xfId="28" applyFont="1" applyBorder="1">
      <alignment/>
      <protection/>
    </xf>
    <xf numFmtId="0" fontId="27" fillId="0" borderId="0" xfId="30" applyFont="1" applyAlignment="1">
      <alignment horizontal="left"/>
      <protection/>
    </xf>
    <xf numFmtId="3" fontId="39" fillId="0" borderId="0" xfId="0" applyNumberFormat="1" applyFont="1" applyFill="1" applyAlignment="1">
      <alignment horizontal="right"/>
    </xf>
    <xf numFmtId="49" fontId="30" fillId="0" borderId="0" xfId="15" applyNumberFormat="1" applyFont="1" applyAlignment="1">
      <alignment horizontal="left"/>
    </xf>
    <xf numFmtId="0" fontId="45" fillId="0" borderId="0" xfId="30" applyFont="1">
      <alignment/>
      <protection/>
    </xf>
    <xf numFmtId="0" fontId="58" fillId="0" borderId="4" xfId="0" applyFont="1" applyBorder="1" applyAlignment="1">
      <alignment horizontal="center"/>
    </xf>
    <xf numFmtId="0" fontId="27" fillId="0" borderId="4" xfId="0" applyFont="1" applyBorder="1" applyAlignment="1">
      <alignment horizontal="center"/>
    </xf>
    <xf numFmtId="0" fontId="27" fillId="0" borderId="5" xfId="0" applyFont="1" applyBorder="1" applyAlignment="1">
      <alignment horizontal="center"/>
    </xf>
    <xf numFmtId="0" fontId="27" fillId="0" borderId="6" xfId="0" applyFont="1" applyBorder="1" applyAlignment="1">
      <alignment horizontal="right" vertical="top" wrapText="1"/>
    </xf>
    <xf numFmtId="0" fontId="27" fillId="0" borderId="6" xfId="0" applyFont="1" applyBorder="1" applyAlignment="1">
      <alignment horizontal="center"/>
    </xf>
    <xf numFmtId="0" fontId="27" fillId="0" borderId="7" xfId="0" applyFont="1" applyBorder="1" applyAlignment="1">
      <alignment horizontal="center"/>
    </xf>
    <xf numFmtId="0" fontId="10" fillId="0" borderId="0" xfId="0" applyFont="1" applyBorder="1" applyAlignment="1">
      <alignment horizontal="right"/>
    </xf>
    <xf numFmtId="0" fontId="50" fillId="0" borderId="0" xfId="0" applyFont="1" applyBorder="1" applyAlignment="1">
      <alignment/>
    </xf>
    <xf numFmtId="0" fontId="30" fillId="0" borderId="0" xfId="0" applyFont="1" applyBorder="1" applyAlignment="1">
      <alignment/>
    </xf>
    <xf numFmtId="0" fontId="27" fillId="0" borderId="0" xfId="0" applyFont="1" applyBorder="1" applyAlignment="1">
      <alignment horizontal="left"/>
    </xf>
    <xf numFmtId="0" fontId="30" fillId="0" borderId="0" xfId="0" applyFont="1" applyAlignment="1">
      <alignment horizontal="left" vertical="justify" wrapText="1"/>
    </xf>
    <xf numFmtId="0" fontId="27" fillId="0" borderId="8" xfId="0" applyFont="1" applyBorder="1" applyAlignment="1">
      <alignment/>
    </xf>
    <xf numFmtId="176" fontId="30" fillId="0" borderId="9" xfId="0" applyNumberFormat="1" applyFont="1" applyFill="1" applyBorder="1" applyAlignment="1" applyProtection="1">
      <alignment horizontal="left"/>
      <protection/>
    </xf>
    <xf numFmtId="0" fontId="27" fillId="0" borderId="9" xfId="0" applyFont="1" applyBorder="1" applyAlignment="1">
      <alignment/>
    </xf>
    <xf numFmtId="178" fontId="30" fillId="0" borderId="10" xfId="20" applyNumberFormat="1" applyFont="1" applyBorder="1" applyAlignment="1" applyProtection="1">
      <alignment horizontal="left" vertical="distributed"/>
      <protection/>
    </xf>
    <xf numFmtId="0" fontId="30" fillId="0" borderId="11" xfId="32" applyFont="1" applyBorder="1" applyAlignment="1">
      <alignment vertical="distributed"/>
      <protection/>
    </xf>
    <xf numFmtId="0" fontId="30" fillId="0" borderId="10" xfId="32" applyFont="1" applyBorder="1" applyAlignment="1">
      <alignment vertical="distributed"/>
      <protection/>
    </xf>
    <xf numFmtId="0" fontId="30" fillId="0" borderId="12" xfId="32" applyFont="1" applyBorder="1" applyAlignment="1">
      <alignment vertical="distributed"/>
      <protection/>
    </xf>
    <xf numFmtId="0" fontId="27" fillId="0" borderId="12" xfId="32" applyFont="1" applyBorder="1" applyAlignment="1">
      <alignment horizontal="centerContinuous"/>
      <protection/>
    </xf>
    <xf numFmtId="0" fontId="27" fillId="0" borderId="7" xfId="32" applyFont="1" applyFill="1" applyBorder="1">
      <alignment/>
      <protection/>
    </xf>
    <xf numFmtId="0" fontId="27" fillId="0" borderId="0" xfId="20" applyNumberFormat="1" applyFont="1" applyAlignment="1">
      <alignment horizontal="center"/>
    </xf>
    <xf numFmtId="176" fontId="27" fillId="0" borderId="0" xfId="32" applyNumberFormat="1" applyFont="1" applyFill="1" applyAlignment="1" applyProtection="1">
      <alignment horizontal="right"/>
      <protection/>
    </xf>
    <xf numFmtId="0" fontId="27" fillId="0" borderId="9" xfId="32" applyFont="1" applyFill="1" applyBorder="1">
      <alignment/>
      <protection/>
    </xf>
    <xf numFmtId="176" fontId="27" fillId="0" borderId="0" xfId="33" applyNumberFormat="1" applyFont="1" applyFill="1" applyBorder="1" applyAlignment="1">
      <alignment horizontal="right"/>
      <protection/>
    </xf>
    <xf numFmtId="0" fontId="27" fillId="0" borderId="1" xfId="32" applyFont="1" applyFill="1" applyBorder="1">
      <alignment/>
      <protection/>
    </xf>
    <xf numFmtId="0" fontId="27" fillId="0" borderId="1" xfId="20" applyNumberFormat="1" applyFont="1" applyBorder="1" applyAlignment="1">
      <alignment horizontal="center"/>
    </xf>
    <xf numFmtId="176" fontId="27" fillId="0" borderId="1" xfId="33" applyNumberFormat="1" applyFont="1" applyFill="1" applyBorder="1" applyAlignment="1">
      <alignment horizontal="right"/>
      <protection/>
    </xf>
    <xf numFmtId="176" fontId="30" fillId="0" borderId="11" xfId="32" applyNumberFormat="1" applyFont="1" applyFill="1" applyBorder="1" applyAlignment="1" applyProtection="1">
      <alignment horizontal="left" vertical="distributed"/>
      <protection/>
    </xf>
    <xf numFmtId="0" fontId="30" fillId="0" borderId="10" xfId="32" applyFont="1" applyBorder="1" applyAlignment="1" applyProtection="1">
      <alignment horizontal="right" vertical="distributed"/>
      <protection/>
    </xf>
    <xf numFmtId="0" fontId="27" fillId="0" borderId="0" xfId="32" applyFont="1">
      <alignment/>
      <protection/>
    </xf>
    <xf numFmtId="0" fontId="27" fillId="0" borderId="0" xfId="32" applyFont="1" applyFill="1">
      <alignment/>
      <protection/>
    </xf>
    <xf numFmtId="0" fontId="27" fillId="0" borderId="8" xfId="32" applyFont="1" applyFill="1" applyBorder="1">
      <alignment/>
      <protection/>
    </xf>
    <xf numFmtId="0" fontId="30" fillId="0" borderId="11" xfId="32" applyFont="1" applyBorder="1" applyAlignment="1">
      <alignment horizontal="right" vertical="distributed"/>
      <protection/>
    </xf>
    <xf numFmtId="0" fontId="30" fillId="0" borderId="10" xfId="37" applyFont="1" applyBorder="1" applyAlignment="1">
      <alignment horizontal="right" vertical="distributed"/>
      <protection/>
    </xf>
    <xf numFmtId="0" fontId="30" fillId="0" borderId="13" xfId="0" applyFont="1" applyBorder="1" applyAlignment="1">
      <alignment horizontal="center" vertical="distributed"/>
    </xf>
    <xf numFmtId="0" fontId="30" fillId="0" borderId="10" xfId="0" applyFont="1" applyBorder="1" applyAlignment="1">
      <alignment horizontal="center" vertical="distributed"/>
    </xf>
    <xf numFmtId="0" fontId="30" fillId="0" borderId="10" xfId="0" applyFont="1" applyBorder="1" applyAlignment="1">
      <alignment vertical="distributed"/>
    </xf>
    <xf numFmtId="0" fontId="27" fillId="0" borderId="0" xfId="20" applyNumberFormat="1" applyFont="1" applyFill="1" applyAlignment="1">
      <alignment horizontal="center"/>
    </xf>
    <xf numFmtId="0" fontId="27" fillId="0" borderId="0" xfId="20" applyNumberFormat="1" applyFont="1" applyFill="1" applyBorder="1" applyAlignment="1">
      <alignment horizontal="center"/>
    </xf>
    <xf numFmtId="0" fontId="27" fillId="0" borderId="6" xfId="0" applyFont="1" applyBorder="1" applyAlignment="1">
      <alignment/>
    </xf>
    <xf numFmtId="0" fontId="65" fillId="0" borderId="0" xfId="28" applyFont="1">
      <alignment/>
      <protection/>
    </xf>
    <xf numFmtId="0" fontId="4" fillId="0" borderId="0" xfId="38" applyFont="1" applyBorder="1" applyAlignment="1">
      <alignment wrapText="1"/>
      <protection/>
    </xf>
    <xf numFmtId="0" fontId="7" fillId="0" borderId="9" xfId="0" applyFont="1" applyBorder="1" applyAlignment="1">
      <alignment/>
    </xf>
    <xf numFmtId="0" fontId="36" fillId="0" borderId="3" xfId="0" applyFont="1" applyBorder="1" applyAlignment="1">
      <alignment horizontal="left"/>
    </xf>
    <xf numFmtId="0" fontId="34" fillId="0" borderId="0" xfId="38" applyFont="1" applyBorder="1" applyAlignment="1">
      <alignment horizontal="center"/>
      <protection/>
    </xf>
    <xf numFmtId="0" fontId="10" fillId="0" borderId="0" xfId="28" applyFont="1">
      <alignment/>
      <protection/>
    </xf>
    <xf numFmtId="0" fontId="12" fillId="0" borderId="0" xfId="0" applyFont="1" applyAlignment="1">
      <alignment/>
    </xf>
    <xf numFmtId="3" fontId="36" fillId="0" borderId="0" xfId="0" applyNumberFormat="1" applyFont="1" applyFill="1" applyAlignment="1">
      <alignment/>
    </xf>
    <xf numFmtId="0" fontId="36" fillId="0" borderId="0" xfId="0" applyFont="1" applyFill="1" applyAlignment="1">
      <alignment/>
    </xf>
    <xf numFmtId="181" fontId="27" fillId="0" borderId="7" xfId="34" applyNumberFormat="1" applyFont="1" applyFill="1" applyBorder="1" applyAlignment="1">
      <alignment horizontal="right"/>
      <protection/>
    </xf>
    <xf numFmtId="181" fontId="27" fillId="0" borderId="6" xfId="34" applyNumberFormat="1" applyFont="1" applyFill="1" applyBorder="1" applyAlignment="1">
      <alignment horizontal="right"/>
      <protection/>
    </xf>
    <xf numFmtId="205" fontId="36" fillId="0" borderId="0" xfId="0" applyNumberFormat="1" applyFont="1" applyFill="1" applyBorder="1" applyAlignment="1" quotePrefix="1">
      <alignment horizontal="left"/>
    </xf>
    <xf numFmtId="0" fontId="36" fillId="0" borderId="0" xfId="0" applyFont="1" applyFill="1" applyBorder="1" applyAlignment="1" quotePrefix="1">
      <alignment horizontal="left"/>
    </xf>
    <xf numFmtId="3" fontId="36" fillId="0" borderId="0" xfId="0" applyNumberFormat="1" applyFont="1" applyFill="1" applyBorder="1" applyAlignment="1" quotePrefix="1">
      <alignment horizontal="left"/>
    </xf>
    <xf numFmtId="3" fontId="36" fillId="0" borderId="0" xfId="0" applyNumberFormat="1" applyFont="1" applyFill="1" applyBorder="1" applyAlignment="1">
      <alignment horizontal="right"/>
    </xf>
    <xf numFmtId="0" fontId="3" fillId="0" borderId="0" xfId="0" applyFont="1" applyFill="1" applyBorder="1" applyAlignment="1" quotePrefix="1">
      <alignment horizontal="left"/>
    </xf>
    <xf numFmtId="3" fontId="3" fillId="0" borderId="0" xfId="0" applyNumberFormat="1" applyFont="1" applyFill="1" applyBorder="1" applyAlignment="1" quotePrefix="1">
      <alignment horizontal="left"/>
    </xf>
    <xf numFmtId="1" fontId="3" fillId="0" borderId="0" xfId="0" applyNumberFormat="1" applyFont="1" applyAlignment="1">
      <alignment/>
    </xf>
    <xf numFmtId="0" fontId="3" fillId="0" borderId="0" xfId="0" applyFont="1" applyBorder="1" applyAlignment="1">
      <alignment horizontal="left"/>
    </xf>
    <xf numFmtId="0" fontId="34" fillId="0" borderId="0" xfId="0" applyFont="1" applyAlignment="1">
      <alignment/>
    </xf>
    <xf numFmtId="176" fontId="27" fillId="0" borderId="6" xfId="33" applyNumberFormat="1" applyFont="1" applyFill="1" applyBorder="1" applyAlignment="1">
      <alignment horizontal="right"/>
      <protection/>
    </xf>
    <xf numFmtId="0" fontId="67" fillId="0" borderId="9" xfId="0" applyFont="1" applyFill="1" applyBorder="1" applyAlignment="1">
      <alignment/>
    </xf>
    <xf numFmtId="0" fontId="27" fillId="0" borderId="4" xfId="0" applyFont="1" applyFill="1" applyBorder="1" applyAlignment="1">
      <alignment horizontal="center"/>
    </xf>
    <xf numFmtId="0" fontId="27" fillId="0" borderId="5" xfId="0" applyFont="1" applyFill="1" applyBorder="1" applyAlignment="1">
      <alignment horizontal="center"/>
    </xf>
    <xf numFmtId="0" fontId="0" fillId="0" borderId="9" xfId="0" applyBorder="1" applyAlignment="1">
      <alignment/>
    </xf>
    <xf numFmtId="15" fontId="30" fillId="0" borderId="1" xfId="28" applyNumberFormat="1" applyFont="1" applyBorder="1" applyAlignment="1">
      <alignment/>
      <protection/>
    </xf>
    <xf numFmtId="14" fontId="3" fillId="0" borderId="1" xfId="0" applyNumberFormat="1" applyFont="1" applyBorder="1" applyAlignment="1">
      <alignment horizontal="right"/>
    </xf>
    <xf numFmtId="14" fontId="30" fillId="0" borderId="1" xfId="0" applyNumberFormat="1" applyFont="1" applyBorder="1" applyAlignment="1">
      <alignment horizontal="right"/>
    </xf>
    <xf numFmtId="14" fontId="27" fillId="0" borderId="1" xfId="0" applyNumberFormat="1" applyFont="1" applyBorder="1" applyAlignment="1">
      <alignment horizontal="right"/>
    </xf>
    <xf numFmtId="0" fontId="27" fillId="0" borderId="0" xfId="0" applyFont="1" applyFill="1" applyBorder="1" applyAlignment="1">
      <alignment/>
    </xf>
    <xf numFmtId="0" fontId="27" fillId="0" borderId="4" xfId="0" applyFont="1" applyFill="1" applyBorder="1" applyAlignment="1">
      <alignment/>
    </xf>
    <xf numFmtId="0" fontId="27" fillId="0" borderId="5" xfId="0" applyFont="1" applyFill="1" applyBorder="1" applyAlignment="1">
      <alignment/>
    </xf>
    <xf numFmtId="205" fontId="3" fillId="0" borderId="0" xfId="0" applyNumberFormat="1" applyFont="1" applyFill="1" applyBorder="1" applyAlignment="1" quotePrefix="1">
      <alignment horizontal="left"/>
    </xf>
    <xf numFmtId="1" fontId="3" fillId="0" borderId="0" xfId="15" applyNumberFormat="1" applyFont="1" applyFill="1" applyAlignment="1">
      <alignment horizontal="right"/>
    </xf>
    <xf numFmtId="0" fontId="50" fillId="0" borderId="0" xfId="0" applyFont="1" applyAlignment="1">
      <alignment/>
    </xf>
    <xf numFmtId="0" fontId="30" fillId="0" borderId="0" xfId="0" applyFont="1" applyAlignment="1">
      <alignment/>
    </xf>
    <xf numFmtId="2" fontId="30" fillId="0" borderId="0" xfId="28" applyNumberFormat="1" applyFont="1" applyFill="1" applyAlignment="1">
      <alignment horizontal="right"/>
      <protection/>
    </xf>
    <xf numFmtId="0" fontId="58" fillId="0" borderId="7" xfId="0" applyFont="1" applyBorder="1" applyAlignment="1">
      <alignment/>
    </xf>
    <xf numFmtId="0" fontId="30" fillId="0" borderId="8" xfId="0" applyFont="1" applyBorder="1" applyAlignment="1">
      <alignment horizontal="right" vertical="top" wrapText="1"/>
    </xf>
    <xf numFmtId="0" fontId="27" fillId="0" borderId="2" xfId="0" applyFont="1" applyBorder="1" applyAlignment="1">
      <alignment horizontal="center"/>
    </xf>
    <xf numFmtId="176" fontId="27" fillId="0" borderId="0" xfId="0" applyNumberFormat="1" applyFont="1" applyFill="1" applyBorder="1" applyAlignment="1" applyProtection="1">
      <alignment horizontal="left"/>
      <protection/>
    </xf>
    <xf numFmtId="176" fontId="27" fillId="0" borderId="8" xfId="0" applyNumberFormat="1" applyFont="1" applyFill="1" applyBorder="1" applyAlignment="1" applyProtection="1">
      <alignment horizontal="left"/>
      <protection/>
    </xf>
    <xf numFmtId="0" fontId="30" fillId="0" borderId="2" xfId="0" applyFont="1" applyBorder="1" applyAlignment="1">
      <alignment horizontal="center" vertical="distributed"/>
    </xf>
    <xf numFmtId="0" fontId="30" fillId="0" borderId="3" xfId="0" applyFont="1" applyBorder="1" applyAlignment="1">
      <alignment horizontal="center" vertical="distributed"/>
    </xf>
    <xf numFmtId="0" fontId="30" fillId="0" borderId="14" xfId="0" applyFont="1" applyBorder="1" applyAlignment="1">
      <alignment vertical="distributed"/>
    </xf>
    <xf numFmtId="0" fontId="30" fillId="0" borderId="15" xfId="0" applyFont="1" applyBorder="1" applyAlignment="1">
      <alignment vertical="distributed"/>
    </xf>
    <xf numFmtId="0" fontId="30" fillId="0" borderId="5" xfId="0" applyFont="1" applyBorder="1" applyAlignment="1">
      <alignment horizontal="center" vertical="distributed"/>
    </xf>
    <xf numFmtId="0" fontId="30" fillId="0" borderId="1" xfId="0" applyFont="1" applyBorder="1" applyAlignment="1">
      <alignment horizontal="center" vertical="distributed"/>
    </xf>
    <xf numFmtId="0" fontId="30" fillId="0" borderId="1" xfId="0" applyFont="1" applyBorder="1" applyAlignment="1">
      <alignment vertical="distributed"/>
    </xf>
    <xf numFmtId="0" fontId="30" fillId="0" borderId="8" xfId="0" applyFont="1" applyBorder="1" applyAlignment="1">
      <alignment vertical="distributed"/>
    </xf>
    <xf numFmtId="176" fontId="27" fillId="0" borderId="9" xfId="0" applyNumberFormat="1" applyFont="1" applyFill="1" applyBorder="1" applyAlignment="1" applyProtection="1">
      <alignment horizontal="left"/>
      <protection/>
    </xf>
    <xf numFmtId="176" fontId="27" fillId="0" borderId="7" xfId="0" applyNumberFormat="1" applyFont="1" applyBorder="1" applyAlignment="1">
      <alignment horizontal="right"/>
    </xf>
    <xf numFmtId="3" fontId="27" fillId="0" borderId="0" xfId="0" applyNumberFormat="1" applyFont="1" applyBorder="1" applyAlignment="1">
      <alignment horizontal="right"/>
    </xf>
    <xf numFmtId="0" fontId="27" fillId="0" borderId="0" xfId="0" applyFont="1" applyFill="1" applyBorder="1" applyAlignment="1">
      <alignment horizontal="left"/>
    </xf>
    <xf numFmtId="0" fontId="0" fillId="0" borderId="9" xfId="0" applyFont="1" applyBorder="1" applyAlignment="1">
      <alignment/>
    </xf>
    <xf numFmtId="0" fontId="12" fillId="0" borderId="0" xfId="25" applyFont="1" applyAlignment="1">
      <alignment/>
    </xf>
    <xf numFmtId="0" fontId="18" fillId="0" borderId="0" xfId="38" applyFont="1" applyBorder="1" applyAlignment="1">
      <alignment/>
      <protection/>
    </xf>
    <xf numFmtId="0" fontId="4" fillId="0" borderId="0" xfId="38" applyFont="1" applyBorder="1">
      <alignment/>
      <protection/>
    </xf>
    <xf numFmtId="0" fontId="66" fillId="0" borderId="0" xfId="38" applyFont="1" applyBorder="1">
      <alignment/>
      <protection/>
    </xf>
    <xf numFmtId="0" fontId="36" fillId="0" borderId="0" xfId="38" applyFont="1" applyBorder="1">
      <alignment/>
      <protection/>
    </xf>
    <xf numFmtId="0" fontId="7" fillId="0" borderId="0" xfId="38" applyFont="1" applyBorder="1">
      <alignment/>
      <protection/>
    </xf>
    <xf numFmtId="0" fontId="27" fillId="0" borderId="4" xfId="0" applyFont="1" applyBorder="1" applyAlignment="1">
      <alignment/>
    </xf>
    <xf numFmtId="195" fontId="27" fillId="0" borderId="0" xfId="28" applyNumberFormat="1" applyFont="1" applyFill="1" applyAlignment="1">
      <alignment horizontal="right"/>
      <protection/>
    </xf>
    <xf numFmtId="0" fontId="68" fillId="0" borderId="0" xfId="0" applyFont="1" applyAlignment="1">
      <alignment/>
    </xf>
    <xf numFmtId="0" fontId="10" fillId="0" borderId="0" xfId="0" applyFont="1" applyFill="1" applyAlignment="1">
      <alignment/>
    </xf>
    <xf numFmtId="0" fontId="27" fillId="0" borderId="9" xfId="33" applyFont="1" applyFill="1" applyBorder="1">
      <alignment/>
      <protection/>
    </xf>
    <xf numFmtId="176" fontId="30" fillId="0" borderId="7" xfId="0" applyNumberFormat="1" applyFont="1" applyFill="1" applyBorder="1" applyAlignment="1" applyProtection="1">
      <alignment horizontal="left"/>
      <protection/>
    </xf>
    <xf numFmtId="0" fontId="30" fillId="0" borderId="7" xfId="32" applyFont="1" applyFill="1" applyBorder="1">
      <alignment/>
      <protection/>
    </xf>
    <xf numFmtId="0" fontId="27" fillId="0" borderId="1" xfId="20" applyNumberFormat="1" applyFont="1" applyFill="1" applyBorder="1" applyAlignment="1">
      <alignment horizontal="center"/>
    </xf>
    <xf numFmtId="184" fontId="3" fillId="0" borderId="0" xfId="15" applyNumberFormat="1" applyFont="1" applyFill="1" applyBorder="1" applyAlignment="1">
      <alignment horizontal="right"/>
    </xf>
    <xf numFmtId="184" fontId="36" fillId="0" borderId="0" xfId="15" applyNumberFormat="1" applyFont="1" applyFill="1" applyBorder="1" applyAlignment="1">
      <alignment horizontal="right"/>
    </xf>
    <xf numFmtId="0" fontId="0" fillId="0" borderId="0" xfId="38" applyFont="1">
      <alignment/>
      <protection/>
    </xf>
    <xf numFmtId="0" fontId="0" fillId="0" borderId="1" xfId="38" applyFont="1" applyBorder="1">
      <alignment/>
      <protection/>
    </xf>
    <xf numFmtId="189" fontId="39" fillId="0" borderId="0" xfId="29" applyFont="1" applyBorder="1">
      <alignment/>
      <protection/>
    </xf>
    <xf numFmtId="189" fontId="0" fillId="0" borderId="0" xfId="29" applyFont="1">
      <alignment/>
      <protection/>
    </xf>
    <xf numFmtId="189" fontId="3" fillId="0" borderId="0" xfId="29" applyFont="1">
      <alignment/>
      <protection/>
    </xf>
    <xf numFmtId="189" fontId="39" fillId="0" borderId="0" xfId="29" applyFont="1">
      <alignment/>
      <protection/>
    </xf>
    <xf numFmtId="189" fontId="69" fillId="0" borderId="0" xfId="29" applyFont="1">
      <alignment/>
      <protection/>
    </xf>
    <xf numFmtId="0" fontId="0" fillId="0" borderId="0" xfId="38" applyFont="1">
      <alignment/>
      <protection/>
    </xf>
    <xf numFmtId="189" fontId="39" fillId="0" borderId="1" xfId="29" applyFont="1" applyBorder="1">
      <alignment/>
      <protection/>
    </xf>
    <xf numFmtId="181" fontId="27" fillId="0" borderId="7" xfId="0" applyNumberFormat="1" applyFont="1" applyBorder="1" applyAlignment="1">
      <alignment horizontal="right"/>
    </xf>
    <xf numFmtId="189" fontId="50" fillId="0" borderId="0" xfId="29" applyFont="1">
      <alignment/>
      <protection/>
    </xf>
    <xf numFmtId="189" fontId="30" fillId="0" borderId="0" xfId="29" applyFont="1">
      <alignment/>
      <protection/>
    </xf>
    <xf numFmtId="0" fontId="37" fillId="0" borderId="9" xfId="0" applyFont="1" applyBorder="1" applyAlignment="1">
      <alignment/>
    </xf>
    <xf numFmtId="189" fontId="10" fillId="0" borderId="0" xfId="29" applyFont="1" applyBorder="1">
      <alignment/>
      <protection/>
    </xf>
    <xf numFmtId="3" fontId="43" fillId="0" borderId="0" xfId="29" applyNumberFormat="1" applyFont="1" applyBorder="1">
      <alignment/>
      <protection/>
    </xf>
    <xf numFmtId="0" fontId="27" fillId="0" borderId="9" xfId="0" applyFont="1" applyFill="1" applyBorder="1" applyAlignment="1">
      <alignment/>
    </xf>
    <xf numFmtId="0" fontId="27" fillId="0" borderId="8" xfId="0" applyFont="1" applyFill="1" applyBorder="1" applyAlignment="1">
      <alignment/>
    </xf>
    <xf numFmtId="0" fontId="51" fillId="0" borderId="9" xfId="0" applyFont="1" applyFill="1" applyBorder="1" applyAlignment="1">
      <alignment/>
    </xf>
    <xf numFmtId="176" fontId="27" fillId="0" borderId="9" xfId="0" applyNumberFormat="1" applyFont="1" applyBorder="1" applyAlignment="1">
      <alignment horizontal="left"/>
    </xf>
    <xf numFmtId="177" fontId="30" fillId="0" borderId="0" xfId="18" applyNumberFormat="1" applyFont="1" applyAlignment="1">
      <alignment horizontal="right"/>
    </xf>
    <xf numFmtId="177" fontId="27" fillId="0" borderId="0" xfId="18" applyNumberFormat="1" applyFont="1" applyAlignment="1">
      <alignment horizontal="right"/>
    </xf>
    <xf numFmtId="3" fontId="30" fillId="0" borderId="1" xfId="29" applyNumberFormat="1" applyFont="1" applyBorder="1">
      <alignment/>
      <protection/>
    </xf>
    <xf numFmtId="3" fontId="27" fillId="0" borderId="1" xfId="29" applyNumberFormat="1" applyFont="1" applyBorder="1">
      <alignment/>
      <protection/>
    </xf>
    <xf numFmtId="3" fontId="28" fillId="0" borderId="0" xfId="26" applyNumberFormat="1" applyFont="1" applyBorder="1">
      <alignment/>
      <protection/>
    </xf>
    <xf numFmtId="3" fontId="23" fillId="0" borderId="0" xfId="26" applyNumberFormat="1" applyFont="1" applyBorder="1">
      <alignment/>
      <protection/>
    </xf>
    <xf numFmtId="9" fontId="23" fillId="0" borderId="0" xfId="26" applyNumberFormat="1" applyFont="1" applyBorder="1" applyAlignment="1" quotePrefix="1">
      <alignment horizontal="right"/>
      <protection/>
    </xf>
    <xf numFmtId="0" fontId="30" fillId="0" borderId="0" xfId="30" applyFont="1" applyBorder="1" applyAlignment="1">
      <alignment/>
      <protection/>
    </xf>
    <xf numFmtId="0" fontId="10" fillId="0" borderId="0" xfId="37" applyFont="1" applyBorder="1">
      <alignment/>
      <protection/>
    </xf>
    <xf numFmtId="0" fontId="12" fillId="0" borderId="0" xfId="37" applyFont="1" applyBorder="1">
      <alignment/>
      <protection/>
    </xf>
    <xf numFmtId="0" fontId="59" fillId="0" borderId="0" xfId="0" applyFont="1" applyFill="1" applyBorder="1" applyAlignment="1">
      <alignment horizontal="left"/>
    </xf>
    <xf numFmtId="0" fontId="71" fillId="0" borderId="0" xfId="0" applyFont="1" applyBorder="1" applyAlignment="1">
      <alignment horizontal="left"/>
    </xf>
    <xf numFmtId="177" fontId="30" fillId="0" borderId="0" xfId="15" applyNumberFormat="1" applyFont="1" applyFill="1" applyAlignment="1">
      <alignment horizontal="right"/>
    </xf>
    <xf numFmtId="0" fontId="3" fillId="0" borderId="0" xfId="28" applyFont="1" applyBorder="1">
      <alignment/>
      <protection/>
    </xf>
    <xf numFmtId="0" fontId="58" fillId="0" borderId="0" xfId="28" applyFont="1" applyBorder="1">
      <alignment/>
      <protection/>
    </xf>
    <xf numFmtId="195" fontId="30" fillId="0" borderId="0" xfId="28" applyNumberFormat="1" applyFont="1" applyFill="1" applyBorder="1" applyAlignment="1">
      <alignment horizontal="right"/>
      <protection/>
    </xf>
    <xf numFmtId="0" fontId="30" fillId="0" borderId="0" xfId="28" applyFont="1" applyBorder="1" applyAlignment="1">
      <alignment horizontal="left"/>
      <protection/>
    </xf>
    <xf numFmtId="195" fontId="27" fillId="0" borderId="0" xfId="28" applyNumberFormat="1" applyFont="1" applyFill="1" applyBorder="1" applyAlignment="1">
      <alignment horizontal="right"/>
      <protection/>
    </xf>
    <xf numFmtId="0" fontId="37" fillId="0" borderId="0" xfId="0" applyFont="1" applyBorder="1" applyAlignment="1">
      <alignment/>
    </xf>
    <xf numFmtId="190" fontId="30" fillId="0" borderId="0" xfId="19" applyNumberFormat="1" applyFont="1" applyBorder="1" applyAlignment="1">
      <alignment/>
    </xf>
    <xf numFmtId="190" fontId="36" fillId="0" borderId="0" xfId="19" applyNumberFormat="1" applyFont="1" applyBorder="1" applyAlignment="1">
      <alignment/>
    </xf>
    <xf numFmtId="177" fontId="27" fillId="0" borderId="0" xfId="15" applyNumberFormat="1" applyFont="1" applyAlignment="1">
      <alignment/>
    </xf>
    <xf numFmtId="0" fontId="27" fillId="0" borderId="0" xfId="28" applyFont="1" applyAlignment="1">
      <alignment/>
      <protection/>
    </xf>
    <xf numFmtId="194" fontId="36" fillId="0" borderId="1" xfId="0" applyNumberFormat="1" applyFont="1" applyFill="1" applyBorder="1" applyAlignment="1">
      <alignment horizontal="right"/>
    </xf>
    <xf numFmtId="176" fontId="36" fillId="0" borderId="0" xfId="27" applyNumberFormat="1" applyFont="1" applyFill="1" applyBorder="1" applyAlignment="1" quotePrefix="1">
      <alignment horizontal="right" wrapText="1"/>
      <protection/>
    </xf>
    <xf numFmtId="0" fontId="3" fillId="0" borderId="0" xfId="27" applyFont="1" applyFill="1" applyBorder="1">
      <alignment/>
      <protection/>
    </xf>
    <xf numFmtId="176" fontId="3" fillId="0" borderId="0" xfId="27" applyNumberFormat="1" applyFont="1" applyFill="1" applyBorder="1" applyAlignment="1" quotePrefix="1">
      <alignment horizontal="right" wrapText="1"/>
      <protection/>
    </xf>
    <xf numFmtId="176" fontId="36" fillId="0" borderId="0" xfId="27" applyNumberFormat="1" applyFont="1" applyFill="1" applyAlignment="1">
      <alignment horizontal="right"/>
      <protection/>
    </xf>
    <xf numFmtId="0" fontId="59" fillId="0" borderId="0" xfId="27" applyFont="1" applyFill="1">
      <alignment/>
      <protection/>
    </xf>
    <xf numFmtId="176" fontId="3" fillId="0" borderId="0" xfId="27" applyNumberFormat="1" applyFont="1" applyFill="1" applyAlignment="1">
      <alignment horizontal="right"/>
      <protection/>
    </xf>
    <xf numFmtId="3" fontId="36" fillId="0" borderId="0" xfId="27" applyNumberFormat="1" applyFont="1" applyFill="1" applyAlignment="1">
      <alignment horizontal="right"/>
      <protection/>
    </xf>
    <xf numFmtId="204" fontId="36" fillId="0" borderId="0" xfId="17" applyNumberFormat="1" applyFont="1" applyFill="1" applyAlignment="1">
      <alignment horizontal="right"/>
    </xf>
    <xf numFmtId="177" fontId="36" fillId="0" borderId="0" xfId="27" applyNumberFormat="1" applyFont="1" applyFill="1">
      <alignment/>
      <protection/>
    </xf>
    <xf numFmtId="177" fontId="36" fillId="0" borderId="0" xfId="17" applyNumberFormat="1" applyFont="1" applyFill="1" applyAlignment="1">
      <alignment horizontal="right"/>
    </xf>
    <xf numFmtId="0" fontId="3" fillId="0" borderId="0" xfId="27" applyFont="1" applyFill="1" applyAlignment="1">
      <alignment/>
      <protection/>
    </xf>
    <xf numFmtId="0" fontId="3" fillId="0" borderId="0" xfId="27" applyFont="1" applyFill="1">
      <alignment/>
      <protection/>
    </xf>
    <xf numFmtId="3" fontId="36" fillId="0" borderId="0" xfId="27" applyNumberFormat="1" applyFont="1" applyFill="1">
      <alignment/>
      <protection/>
    </xf>
    <xf numFmtId="174" fontId="3" fillId="0" borderId="0" xfId="27" applyNumberFormat="1" applyFont="1" applyFill="1">
      <alignment/>
      <protection/>
    </xf>
    <xf numFmtId="3" fontId="3" fillId="0" borderId="0" xfId="27" applyNumberFormat="1" applyFont="1" applyFill="1">
      <alignment/>
      <protection/>
    </xf>
    <xf numFmtId="3" fontId="3" fillId="0" borderId="0" xfId="27" applyNumberFormat="1" applyFont="1" applyFill="1" applyAlignment="1">
      <alignment horizontal="right"/>
      <protection/>
    </xf>
    <xf numFmtId="204" fontId="3" fillId="0" borderId="0" xfId="17" applyNumberFormat="1" applyFont="1" applyFill="1" applyAlignment="1">
      <alignment horizontal="right"/>
    </xf>
    <xf numFmtId="177" fontId="3" fillId="0" borderId="0" xfId="27" applyNumberFormat="1" applyFont="1" applyFill="1">
      <alignment/>
      <protection/>
    </xf>
    <xf numFmtId="177" fontId="3" fillId="0" borderId="0" xfId="17" applyNumberFormat="1" applyFont="1" applyFill="1" applyAlignment="1">
      <alignment horizontal="right"/>
    </xf>
    <xf numFmtId="4" fontId="3" fillId="0" borderId="0" xfId="17" applyNumberFormat="1" applyFont="1" applyFill="1" applyAlignment="1" quotePrefix="1">
      <alignment horizontal="right"/>
    </xf>
    <xf numFmtId="0" fontId="30" fillId="0" borderId="12" xfId="0" applyFont="1" applyBorder="1" applyAlignment="1">
      <alignment vertical="distributed"/>
    </xf>
    <xf numFmtId="176" fontId="27" fillId="0" borderId="9" xfId="33" applyNumberFormat="1" applyFont="1" applyFill="1" applyBorder="1" applyAlignment="1">
      <alignment horizontal="right"/>
      <protection/>
    </xf>
    <xf numFmtId="176" fontId="27" fillId="0" borderId="9" xfId="33" applyNumberFormat="1" applyFont="1" applyFill="1" applyBorder="1" applyAlignment="1">
      <alignment horizontal="left"/>
      <protection/>
    </xf>
    <xf numFmtId="184" fontId="27" fillId="0" borderId="0" xfId="15" applyNumberFormat="1" applyFont="1" applyFill="1" applyBorder="1" applyAlignment="1">
      <alignment/>
    </xf>
    <xf numFmtId="184" fontId="27" fillId="0" borderId="1" xfId="15" applyNumberFormat="1" applyFont="1" applyFill="1" applyBorder="1" applyAlignment="1">
      <alignment/>
    </xf>
    <xf numFmtId="205" fontId="36" fillId="0" borderId="0" xfId="0" applyNumberFormat="1" applyFont="1" applyFill="1" applyBorder="1" applyAlignment="1">
      <alignment horizontal="left"/>
    </xf>
    <xf numFmtId="0" fontId="71" fillId="0" borderId="0" xfId="0" applyFont="1" applyFill="1" applyBorder="1" applyAlignment="1">
      <alignment horizontal="left"/>
    </xf>
    <xf numFmtId="184" fontId="36" fillId="0" borderId="0" xfId="15" applyNumberFormat="1" applyFont="1" applyFill="1" applyBorder="1" applyAlignment="1">
      <alignment horizontal="center"/>
    </xf>
    <xf numFmtId="184" fontId="71" fillId="0" borderId="0" xfId="15" applyNumberFormat="1" applyFont="1" applyFill="1" applyBorder="1" applyAlignment="1">
      <alignment horizontal="center"/>
    </xf>
    <xf numFmtId="184" fontId="59" fillId="0" borderId="0" xfId="15" applyNumberFormat="1" applyFont="1" applyFill="1" applyBorder="1" applyAlignment="1">
      <alignment horizontal="center"/>
    </xf>
    <xf numFmtId="189" fontId="56" fillId="0" borderId="0" xfId="29" applyFont="1" applyBorder="1">
      <alignment/>
      <protection/>
    </xf>
    <xf numFmtId="177" fontId="30" fillId="0" borderId="0" xfId="15" applyNumberFormat="1" applyFont="1" applyFill="1" applyAlignment="1">
      <alignment/>
    </xf>
    <xf numFmtId="0" fontId="23" fillId="0" borderId="0" xfId="26" applyFont="1" applyFill="1" applyBorder="1" quotePrefix="1">
      <alignment/>
      <protection/>
    </xf>
    <xf numFmtId="0" fontId="23" fillId="0" borderId="0" xfId="26" applyFont="1" applyFill="1" applyBorder="1">
      <alignment/>
      <protection/>
    </xf>
    <xf numFmtId="0" fontId="34" fillId="0" borderId="1" xfId="30" applyFont="1" applyBorder="1">
      <alignment/>
      <protection/>
    </xf>
    <xf numFmtId="176" fontId="30" fillId="0" borderId="7" xfId="32" applyNumberFormat="1" applyFont="1" applyFill="1" applyBorder="1" applyAlignment="1" applyProtection="1">
      <alignment horizontal="left"/>
      <protection/>
    </xf>
    <xf numFmtId="0" fontId="70" fillId="0" borderId="0" xfId="0" applyFont="1" applyAlignment="1">
      <alignment/>
    </xf>
    <xf numFmtId="0" fontId="30" fillId="0" borderId="0" xfId="28" applyFont="1" applyBorder="1">
      <alignment/>
      <protection/>
    </xf>
    <xf numFmtId="177" fontId="30" fillId="0" borderId="0" xfId="15" applyNumberFormat="1" applyFont="1" applyFill="1" applyBorder="1" applyAlignment="1">
      <alignment horizontal="right"/>
    </xf>
    <xf numFmtId="49" fontId="30" fillId="0" borderId="0" xfId="15" applyNumberFormat="1" applyFont="1" applyBorder="1" applyAlignment="1">
      <alignment horizontal="left"/>
    </xf>
    <xf numFmtId="49" fontId="30" fillId="0" borderId="0" xfId="28" applyNumberFormat="1" applyFont="1" applyBorder="1">
      <alignment/>
      <protection/>
    </xf>
    <xf numFmtId="177" fontId="27" fillId="0" borderId="0" xfId="15" applyNumberFormat="1" applyFont="1" applyFill="1" applyBorder="1" applyAlignment="1">
      <alignment horizontal="right"/>
    </xf>
    <xf numFmtId="177" fontId="27" fillId="0" borderId="0" xfId="15" applyNumberFormat="1" applyFont="1" applyBorder="1" applyAlignment="1">
      <alignment/>
    </xf>
    <xf numFmtId="3" fontId="3" fillId="0" borderId="0" xfId="17" applyNumberFormat="1" applyFont="1" applyFill="1" applyAlignment="1" quotePrefix="1">
      <alignment horizontal="right"/>
    </xf>
    <xf numFmtId="3" fontId="3" fillId="0" borderId="0" xfId="0" applyNumberFormat="1" applyFont="1" applyAlignment="1">
      <alignment horizontal="center"/>
    </xf>
    <xf numFmtId="0" fontId="73" fillId="0" borderId="0" xfId="0" applyFont="1" applyAlignment="1">
      <alignment/>
    </xf>
    <xf numFmtId="176" fontId="30" fillId="0" borderId="6" xfId="32" applyNumberFormat="1" applyFont="1" applyFill="1" applyBorder="1" applyAlignment="1" applyProtection="1">
      <alignment horizontal="left"/>
      <protection/>
    </xf>
    <xf numFmtId="176" fontId="27" fillId="0" borderId="1" xfId="32" applyNumberFormat="1" applyFont="1" applyFill="1" applyBorder="1" applyAlignment="1" applyProtection="1">
      <alignment horizontal="right"/>
      <protection/>
    </xf>
    <xf numFmtId="176" fontId="27" fillId="0" borderId="6" xfId="0" applyNumberFormat="1" applyFont="1" applyBorder="1" applyAlignment="1">
      <alignment horizontal="right"/>
    </xf>
    <xf numFmtId="0" fontId="27" fillId="0" borderId="8" xfId="33" applyFont="1" applyFill="1" applyBorder="1">
      <alignment/>
      <protection/>
    </xf>
    <xf numFmtId="0" fontId="74" fillId="0" borderId="2" xfId="0" applyFont="1" applyBorder="1" applyAlignment="1">
      <alignment horizontal="center" vertical="distributed" wrapText="1"/>
    </xf>
    <xf numFmtId="0" fontId="30" fillId="0" borderId="14" xfId="0" applyFont="1" applyBorder="1" applyAlignment="1">
      <alignment horizontal="center"/>
    </xf>
    <xf numFmtId="0" fontId="27" fillId="0" borderId="15" xfId="0" applyFont="1" applyBorder="1" applyAlignment="1">
      <alignment/>
    </xf>
    <xf numFmtId="0" fontId="74" fillId="0" borderId="3" xfId="0" applyFont="1" applyBorder="1" applyAlignment="1">
      <alignment horizontal="center" vertical="distributed" wrapText="1"/>
    </xf>
    <xf numFmtId="0" fontId="27" fillId="0" borderId="15" xfId="0" applyFont="1" applyBorder="1" applyAlignment="1">
      <alignment wrapText="1"/>
    </xf>
    <xf numFmtId="0" fontId="74" fillId="0" borderId="14" xfId="0" applyFont="1" applyBorder="1" applyAlignment="1">
      <alignment horizontal="left" vertical="distributed" wrapText="1"/>
    </xf>
    <xf numFmtId="0" fontId="34" fillId="0" borderId="0" xfId="28" applyFont="1" applyFill="1">
      <alignment/>
      <protection/>
    </xf>
    <xf numFmtId="0" fontId="18" fillId="0" borderId="0" xfId="30" applyFont="1" applyBorder="1" applyAlignment="1">
      <alignment horizontal="center"/>
      <protection/>
    </xf>
    <xf numFmtId="0" fontId="3" fillId="0" borderId="0" xfId="27" applyFont="1" applyFill="1" applyAlignment="1">
      <alignment horizontal="right"/>
      <protection/>
    </xf>
    <xf numFmtId="0" fontId="36" fillId="0" borderId="0" xfId="27" applyFont="1" applyFill="1">
      <alignment/>
      <protection/>
    </xf>
    <xf numFmtId="0" fontId="12" fillId="0" borderId="0" xfId="38" applyFont="1">
      <alignment/>
      <protection/>
    </xf>
    <xf numFmtId="190" fontId="27" fillId="0" borderId="0" xfId="19" applyNumberFormat="1" applyFont="1" applyAlignment="1">
      <alignment horizontal="center"/>
    </xf>
    <xf numFmtId="190" fontId="30" fillId="0" borderId="0" xfId="19" applyNumberFormat="1" applyFont="1" applyBorder="1" applyAlignment="1">
      <alignment horizontal="center"/>
    </xf>
    <xf numFmtId="2" fontId="27" fillId="0" borderId="0" xfId="15" applyNumberFormat="1" applyFont="1" applyAlignment="1">
      <alignment horizontal="right"/>
    </xf>
    <xf numFmtId="15" fontId="30" fillId="0" borderId="0" xfId="28" applyNumberFormat="1" applyFont="1" applyBorder="1" applyAlignment="1">
      <alignment horizontal="center"/>
      <protection/>
    </xf>
    <xf numFmtId="176" fontId="36" fillId="0" borderId="0" xfId="0" applyNumberFormat="1" applyFont="1" applyFill="1" applyBorder="1" applyAlignment="1">
      <alignment horizontal="right"/>
    </xf>
    <xf numFmtId="0" fontId="3" fillId="0" borderId="0" xfId="27" applyFont="1" applyFill="1" applyAlignment="1">
      <alignment horizontal="center"/>
      <protection/>
    </xf>
    <xf numFmtId="0" fontId="34" fillId="0" borderId="0" xfId="28" applyFont="1" applyFill="1" applyAlignment="1">
      <alignment/>
      <protection/>
    </xf>
    <xf numFmtId="0" fontId="27" fillId="0" borderId="0" xfId="28" applyFont="1" applyFill="1" applyBorder="1" applyAlignment="1">
      <alignment/>
      <protection/>
    </xf>
    <xf numFmtId="0" fontId="36" fillId="0" borderId="0" xfId="27" applyFont="1" applyFill="1" applyAlignment="1">
      <alignment/>
      <protection/>
    </xf>
    <xf numFmtId="4" fontId="3" fillId="0" borderId="0" xfId="17" applyNumberFormat="1" applyFont="1" applyFill="1" applyAlignment="1">
      <alignment horizontal="right"/>
    </xf>
    <xf numFmtId="9" fontId="3" fillId="0" borderId="0" xfId="27" applyNumberFormat="1" applyFont="1" applyFill="1" applyAlignment="1" quotePrefix="1">
      <alignment horizontal="right"/>
      <protection/>
    </xf>
    <xf numFmtId="176" fontId="3" fillId="0" borderId="0" xfId="27" applyNumberFormat="1" applyFont="1" applyFill="1">
      <alignment/>
      <protection/>
    </xf>
    <xf numFmtId="0" fontId="29" fillId="0" borderId="0" xfId="27" applyFont="1" applyFill="1">
      <alignment/>
      <protection/>
    </xf>
    <xf numFmtId="176" fontId="36" fillId="0" borderId="0" xfId="17" applyNumberFormat="1" applyFont="1" applyFill="1" applyAlignment="1" quotePrefix="1">
      <alignment horizontal="right"/>
    </xf>
    <xf numFmtId="173" fontId="3" fillId="0" borderId="0" xfId="17" applyFont="1" applyFill="1" applyAlignment="1">
      <alignment horizontal="center"/>
    </xf>
    <xf numFmtId="0" fontId="0" fillId="0" borderId="0" xfId="27" applyFill="1">
      <alignment/>
      <protection/>
    </xf>
    <xf numFmtId="2" fontId="27" fillId="0" borderId="0" xfId="0" applyNumberFormat="1" applyFont="1" applyAlignment="1">
      <alignment horizontal="right"/>
    </xf>
    <xf numFmtId="0" fontId="27" fillId="0" borderId="0" xfId="33" applyFont="1" applyFill="1" applyBorder="1">
      <alignment/>
      <protection/>
    </xf>
    <xf numFmtId="176" fontId="27" fillId="0" borderId="0" xfId="32" applyNumberFormat="1" applyFont="1" applyFill="1" applyBorder="1" applyAlignment="1" applyProtection="1">
      <alignment horizontal="right"/>
      <protection/>
    </xf>
    <xf numFmtId="0" fontId="10" fillId="0" borderId="0" xfId="32" applyFont="1" applyFill="1" applyBorder="1">
      <alignment/>
      <protection/>
    </xf>
    <xf numFmtId="182" fontId="10" fillId="0" borderId="0" xfId="32" applyNumberFormat="1" applyFont="1" applyFill="1" applyBorder="1" applyProtection="1">
      <alignment/>
      <protection/>
    </xf>
    <xf numFmtId="176" fontId="10" fillId="0" borderId="0" xfId="33" applyNumberFormat="1" applyFont="1" applyFill="1" applyBorder="1" applyAlignment="1">
      <alignment horizontal="right"/>
      <protection/>
    </xf>
    <xf numFmtId="183" fontId="10" fillId="0" borderId="0" xfId="32" applyNumberFormat="1" applyFont="1" applyFill="1" applyBorder="1" applyProtection="1">
      <alignment/>
      <protection/>
    </xf>
    <xf numFmtId="0" fontId="10" fillId="0" borderId="0" xfId="32" applyFont="1" applyFill="1">
      <alignment/>
      <protection/>
    </xf>
    <xf numFmtId="176" fontId="10" fillId="0" borderId="0" xfId="32" applyNumberFormat="1" applyFont="1" applyFill="1" applyBorder="1" applyAlignment="1" applyProtection="1">
      <alignment horizontal="right"/>
      <protection/>
    </xf>
    <xf numFmtId="0" fontId="31" fillId="0" borderId="0" xfId="32" applyFont="1" applyFill="1" applyBorder="1">
      <alignment/>
      <protection/>
    </xf>
    <xf numFmtId="181" fontId="10" fillId="0" borderId="0" xfId="32" applyNumberFormat="1" applyFont="1" applyFill="1" applyBorder="1" applyProtection="1">
      <alignment/>
      <protection/>
    </xf>
    <xf numFmtId="0" fontId="31" fillId="2" borderId="0" xfId="32" applyFont="1" applyFill="1" applyBorder="1">
      <alignment/>
      <protection/>
    </xf>
    <xf numFmtId="0" fontId="31" fillId="2" borderId="0" xfId="32" applyFont="1" applyFill="1">
      <alignment/>
      <protection/>
    </xf>
    <xf numFmtId="3" fontId="30" fillId="0" borderId="0" xfId="29" applyNumberFormat="1" applyFont="1" applyBorder="1" applyAlignment="1">
      <alignment horizontal="right"/>
      <protection/>
    </xf>
    <xf numFmtId="3" fontId="30" fillId="0" borderId="0" xfId="29" applyNumberFormat="1" applyFont="1" applyAlignment="1">
      <alignment horizontal="right"/>
      <protection/>
    </xf>
    <xf numFmtId="176" fontId="27" fillId="0" borderId="7" xfId="0" applyNumberFormat="1" applyFont="1" applyFill="1" applyBorder="1" applyAlignment="1">
      <alignment horizontal="right"/>
    </xf>
    <xf numFmtId="0" fontId="27" fillId="0" borderId="9" xfId="0" applyFont="1" applyFill="1" applyBorder="1" applyAlignment="1">
      <alignment horizontal="left"/>
    </xf>
    <xf numFmtId="0" fontId="36" fillId="0" borderId="0" xfId="0" applyFont="1" applyAlignment="1">
      <alignment/>
    </xf>
    <xf numFmtId="176" fontId="3" fillId="0" borderId="0" xfId="0" applyNumberFormat="1" applyFont="1" applyFill="1" applyBorder="1" applyAlignment="1">
      <alignment horizontal="right"/>
    </xf>
    <xf numFmtId="0" fontId="10" fillId="0" borderId="0" xfId="28" applyFont="1" applyBorder="1">
      <alignment/>
      <protection/>
    </xf>
    <xf numFmtId="189" fontId="75" fillId="0" borderId="0" xfId="29" applyFont="1">
      <alignment/>
      <protection/>
    </xf>
    <xf numFmtId="210" fontId="30" fillId="0" borderId="0" xfId="15" applyNumberFormat="1" applyFont="1" applyFill="1" applyBorder="1" applyAlignment="1">
      <alignment/>
    </xf>
    <xf numFmtId="0" fontId="27" fillId="0" borderId="0" xfId="15" applyNumberFormat="1" applyFont="1" applyFill="1" applyBorder="1" applyAlignment="1">
      <alignment/>
    </xf>
    <xf numFmtId="220" fontId="30" fillId="0" borderId="0" xfId="15" applyNumberFormat="1" applyFont="1" applyFill="1" applyAlignment="1">
      <alignment/>
    </xf>
    <xf numFmtId="220" fontId="27" fillId="0" borderId="0" xfId="15" applyNumberFormat="1" applyFont="1" applyFill="1" applyBorder="1" applyAlignment="1">
      <alignment horizontal="right"/>
    </xf>
    <xf numFmtId="173" fontId="27" fillId="0" borderId="0" xfId="15" applyFont="1" applyFill="1" applyBorder="1" applyAlignment="1">
      <alignment horizontal="right"/>
    </xf>
    <xf numFmtId="0" fontId="56" fillId="0" borderId="0" xfId="0" applyFont="1" applyFill="1" applyAlignment="1">
      <alignment/>
    </xf>
    <xf numFmtId="0" fontId="27" fillId="0" borderId="0" xfId="30" applyFont="1" applyBorder="1" applyAlignment="1">
      <alignment horizontal="left"/>
      <protection/>
    </xf>
    <xf numFmtId="14" fontId="36" fillId="0" borderId="1" xfId="0" applyNumberFormat="1" applyFont="1" applyBorder="1" applyAlignment="1" quotePrefix="1">
      <alignment horizontal="right"/>
    </xf>
    <xf numFmtId="0" fontId="58" fillId="0" borderId="9" xfId="0" applyFont="1" applyBorder="1" applyAlignment="1">
      <alignment horizontal="center"/>
    </xf>
    <xf numFmtId="0" fontId="27" fillId="0" borderId="7" xfId="20" applyNumberFormat="1" applyFont="1" applyBorder="1" applyAlignment="1">
      <alignment/>
    </xf>
    <xf numFmtId="176" fontId="27" fillId="0" borderId="0" xfId="33" applyNumberFormat="1" applyFont="1" applyFill="1" applyBorder="1" applyAlignment="1">
      <alignment/>
      <protection/>
    </xf>
    <xf numFmtId="176" fontId="27" fillId="0" borderId="9" xfId="33" applyNumberFormat="1" applyFont="1" applyFill="1" applyBorder="1" applyAlignment="1">
      <alignment/>
      <protection/>
    </xf>
    <xf numFmtId="0" fontId="27" fillId="0" borderId="7" xfId="20" applyNumberFormat="1" applyFont="1" applyFill="1" applyBorder="1" applyAlignment="1">
      <alignment/>
    </xf>
    <xf numFmtId="181" fontId="27" fillId="0" borderId="7" xfId="34" applyNumberFormat="1" applyFont="1" applyFill="1" applyBorder="1" applyAlignment="1">
      <alignment/>
      <protection/>
    </xf>
    <xf numFmtId="181" fontId="27" fillId="0" borderId="9" xfId="34" applyNumberFormat="1" applyFont="1" applyFill="1" applyBorder="1" applyAlignment="1">
      <alignment/>
      <protection/>
    </xf>
    <xf numFmtId="184" fontId="27" fillId="0" borderId="3" xfId="15" applyNumberFormat="1" applyFont="1" applyFill="1" applyBorder="1" applyAlignment="1">
      <alignment horizontal="right"/>
    </xf>
    <xf numFmtId="184" fontId="27" fillId="0" borderId="7" xfId="15" applyNumberFormat="1" applyFont="1" applyFill="1" applyBorder="1" applyAlignment="1">
      <alignment horizontal="right"/>
    </xf>
    <xf numFmtId="184" fontId="27" fillId="0" borderId="6" xfId="15" applyNumberFormat="1" applyFont="1" applyFill="1" applyBorder="1" applyAlignment="1">
      <alignment horizontal="right"/>
    </xf>
    <xf numFmtId="1" fontId="3" fillId="0" borderId="0" xfId="15" applyNumberFormat="1" applyFont="1" applyFill="1" applyAlignment="1">
      <alignment horizontal="center"/>
    </xf>
    <xf numFmtId="0" fontId="5" fillId="0" borderId="0" xfId="0" applyFont="1" applyFill="1" applyAlignment="1">
      <alignment/>
    </xf>
    <xf numFmtId="0" fontId="2" fillId="0" borderId="0" xfId="0" applyFont="1" applyAlignment="1">
      <alignment/>
    </xf>
    <xf numFmtId="0" fontId="23" fillId="0" borderId="0" xfId="0" applyFont="1" applyAlignment="1">
      <alignment/>
    </xf>
    <xf numFmtId="0" fontId="7" fillId="0" borderId="1" xfId="0" applyFont="1" applyBorder="1" applyAlignment="1">
      <alignment/>
    </xf>
    <xf numFmtId="0" fontId="36" fillId="0" borderId="3" xfId="0" applyFont="1" applyBorder="1" applyAlignment="1">
      <alignment horizontal="center"/>
    </xf>
    <xf numFmtId="0" fontId="36" fillId="0" borderId="15" xfId="0" applyFont="1" applyBorder="1" applyAlignment="1">
      <alignment horizontal="center"/>
    </xf>
    <xf numFmtId="0" fontId="36" fillId="0" borderId="3" xfId="0" applyFont="1" applyBorder="1" applyAlignment="1">
      <alignment wrapText="1"/>
    </xf>
    <xf numFmtId="0" fontId="36" fillId="0" borderId="15" xfId="0" applyFont="1" applyBorder="1" applyAlignment="1">
      <alignment wrapText="1"/>
    </xf>
    <xf numFmtId="0" fontId="36" fillId="0" borderId="14" xfId="0" applyFont="1" applyBorder="1" applyAlignment="1">
      <alignment wrapText="1"/>
    </xf>
    <xf numFmtId="0" fontId="36" fillId="0" borderId="16" xfId="0" applyFont="1" applyBorder="1" applyAlignment="1">
      <alignment wrapText="1"/>
    </xf>
    <xf numFmtId="0" fontId="36" fillId="0" borderId="17" xfId="0" applyFont="1" applyBorder="1" applyAlignment="1">
      <alignment wrapText="1"/>
    </xf>
    <xf numFmtId="0" fontId="36" fillId="0" borderId="2" xfId="0" applyFont="1" applyBorder="1" applyAlignment="1">
      <alignment horizontal="left" wrapText="1"/>
    </xf>
    <xf numFmtId="0" fontId="39" fillId="0" borderId="4" xfId="0" applyFont="1" applyBorder="1" applyAlignment="1">
      <alignment horizontal="center" wrapText="1"/>
    </xf>
    <xf numFmtId="0" fontId="3" fillId="0" borderId="6" xfId="0" applyFont="1" applyBorder="1" applyAlignment="1">
      <alignment horizontal="center"/>
    </xf>
    <xf numFmtId="0" fontId="3" fillId="0" borderId="8" xfId="0" applyFont="1" applyBorder="1" applyAlignment="1">
      <alignment horizontal="center"/>
    </xf>
    <xf numFmtId="0" fontId="3" fillId="0" borderId="5" xfId="0" applyFont="1" applyBorder="1" applyAlignment="1">
      <alignment horizontal="right" vertical="top" wrapText="1"/>
    </xf>
    <xf numFmtId="0" fontId="3" fillId="0" borderId="7" xfId="0" applyFont="1" applyBorder="1" applyAlignment="1">
      <alignment horizontal="right"/>
    </xf>
    <xf numFmtId="0" fontId="3" fillId="0" borderId="9" xfId="0" applyFont="1" applyBorder="1" applyAlignment="1">
      <alignment horizontal="center"/>
    </xf>
    <xf numFmtId="186" fontId="3" fillId="0" borderId="7" xfId="0" applyNumberFormat="1" applyFont="1" applyBorder="1" applyAlignment="1">
      <alignment horizontal="right"/>
    </xf>
    <xf numFmtId="186" fontId="3" fillId="0" borderId="9" xfId="0" applyNumberFormat="1" applyFont="1" applyBorder="1" applyAlignment="1">
      <alignment horizontal="center"/>
    </xf>
    <xf numFmtId="186" fontId="3" fillId="0" borderId="0" xfId="0" applyNumberFormat="1" applyFont="1" applyBorder="1" applyAlignment="1">
      <alignment horizontal="right"/>
    </xf>
    <xf numFmtId="0" fontId="10" fillId="0" borderId="18" xfId="0" applyFont="1" applyBorder="1" applyAlignment="1">
      <alignment/>
    </xf>
    <xf numFmtId="186" fontId="36" fillId="0" borderId="19" xfId="0" applyNumberFormat="1" applyFont="1" applyBorder="1" applyAlignment="1">
      <alignment horizontal="right"/>
    </xf>
    <xf numFmtId="186" fontId="36" fillId="0" borderId="9" xfId="0" applyNumberFormat="1" applyFont="1" applyBorder="1" applyAlignment="1">
      <alignment horizontal="center"/>
    </xf>
    <xf numFmtId="187" fontId="36" fillId="0" borderId="4" xfId="0" applyNumberFormat="1" applyFont="1" applyBorder="1" applyAlignment="1">
      <alignment horizontal="center"/>
    </xf>
    <xf numFmtId="187" fontId="36" fillId="0" borderId="4" xfId="0" applyNumberFormat="1" applyFont="1" applyFill="1" applyBorder="1" applyAlignment="1">
      <alignment horizontal="center"/>
    </xf>
    <xf numFmtId="186" fontId="3" fillId="0" borderId="7" xfId="0" applyNumberFormat="1" applyFont="1" applyFill="1" applyBorder="1" applyAlignment="1">
      <alignment horizontal="right"/>
    </xf>
    <xf numFmtId="185" fontId="3" fillId="0" borderId="9" xfId="0" applyNumberFormat="1" applyFont="1" applyFill="1" applyBorder="1" applyAlignment="1">
      <alignment horizontal="center"/>
    </xf>
    <xf numFmtId="185" fontId="3" fillId="0" borderId="0" xfId="0" applyNumberFormat="1" applyFont="1" applyFill="1" applyBorder="1" applyAlignment="1">
      <alignment horizontal="center"/>
    </xf>
    <xf numFmtId="185" fontId="3" fillId="0" borderId="18" xfId="0" applyNumberFormat="1" applyFont="1" applyFill="1" applyBorder="1" applyAlignment="1">
      <alignment horizontal="center"/>
    </xf>
    <xf numFmtId="186" fontId="36" fillId="0" borderId="19" xfId="0" applyNumberFormat="1" applyFont="1" applyFill="1" applyBorder="1" applyAlignment="1">
      <alignment horizontal="right"/>
    </xf>
    <xf numFmtId="185" fontId="36" fillId="0" borderId="9" xfId="0" applyNumberFormat="1" applyFont="1" applyFill="1" applyBorder="1" applyAlignment="1">
      <alignment horizontal="center"/>
    </xf>
    <xf numFmtId="0" fontId="3" fillId="0" borderId="9" xfId="0" applyFont="1" applyBorder="1" applyAlignment="1">
      <alignment horizontal="left"/>
    </xf>
    <xf numFmtId="0" fontId="3" fillId="0" borderId="6" xfId="0" applyFont="1" applyBorder="1" applyAlignment="1">
      <alignment horizontal="right"/>
    </xf>
    <xf numFmtId="0" fontId="3" fillId="0" borderId="8" xfId="0" applyFont="1" applyBorder="1" applyAlignment="1">
      <alignment horizontal="left"/>
    </xf>
    <xf numFmtId="186" fontId="3" fillId="0" borderId="6" xfId="0" applyNumberFormat="1" applyFont="1" applyFill="1" applyBorder="1" applyAlignment="1">
      <alignment horizontal="right"/>
    </xf>
    <xf numFmtId="186" fontId="36" fillId="0" borderId="20" xfId="0" applyNumberFormat="1" applyFont="1" applyFill="1" applyBorder="1" applyAlignment="1">
      <alignment horizontal="right"/>
    </xf>
    <xf numFmtId="185" fontId="36" fillId="0" borderId="8" xfId="0" applyNumberFormat="1" applyFont="1" applyFill="1" applyBorder="1" applyAlignment="1">
      <alignment horizontal="center"/>
    </xf>
    <xf numFmtId="187" fontId="36" fillId="0" borderId="5" xfId="0" applyNumberFormat="1" applyFont="1" applyFill="1" applyBorder="1" applyAlignment="1">
      <alignment horizontal="center"/>
    </xf>
    <xf numFmtId="0" fontId="36" fillId="0" borderId="3" xfId="0" applyFont="1" applyBorder="1" applyAlignment="1">
      <alignment horizontal="left" wrapText="1"/>
    </xf>
    <xf numFmtId="0" fontId="36" fillId="0" borderId="14" xfId="0" applyFont="1" applyBorder="1" applyAlignment="1">
      <alignment horizontal="left" wrapText="1"/>
    </xf>
    <xf numFmtId="0" fontId="36" fillId="0" borderId="17" xfId="0" applyFont="1" applyBorder="1" applyAlignment="1">
      <alignment horizontal="left" wrapText="1"/>
    </xf>
    <xf numFmtId="0" fontId="38" fillId="0" borderId="7" xfId="0" applyFont="1" applyBorder="1" applyAlignment="1">
      <alignment horizontal="right"/>
    </xf>
    <xf numFmtId="0" fontId="38" fillId="0" borderId="9" xfId="0" applyFont="1" applyBorder="1" applyAlignment="1">
      <alignment horizontal="center"/>
    </xf>
    <xf numFmtId="0" fontId="38" fillId="0" borderId="9" xfId="0" applyFont="1" applyBorder="1" applyAlignment="1">
      <alignment horizontal="center" wrapText="1"/>
    </xf>
    <xf numFmtId="186" fontId="3" fillId="0" borderId="7" xfId="15" applyNumberFormat="1" applyFont="1" applyBorder="1" applyAlignment="1">
      <alignment horizontal="right"/>
    </xf>
    <xf numFmtId="186" fontId="3" fillId="0" borderId="9" xfId="15" applyNumberFormat="1" applyFont="1" applyBorder="1" applyAlignment="1">
      <alignment horizontal="center"/>
    </xf>
    <xf numFmtId="186" fontId="3" fillId="0" borderId="0" xfId="15" applyNumberFormat="1" applyFont="1" applyBorder="1" applyAlignment="1">
      <alignment horizontal="center"/>
    </xf>
    <xf numFmtId="186" fontId="3" fillId="0" borderId="0" xfId="0" applyNumberFormat="1" applyFont="1" applyBorder="1" applyAlignment="1">
      <alignment horizontal="center"/>
    </xf>
    <xf numFmtId="187" fontId="36" fillId="0" borderId="4" xfId="15" applyNumberFormat="1" applyFont="1" applyBorder="1" applyAlignment="1">
      <alignment horizontal="center" vertical="center" readingOrder="1"/>
    </xf>
    <xf numFmtId="186" fontId="3" fillId="0" borderId="9" xfId="0" applyNumberFormat="1" applyFont="1" applyFill="1" applyBorder="1" applyAlignment="1">
      <alignment horizontal="center"/>
    </xf>
    <xf numFmtId="186" fontId="3" fillId="0" borderId="0" xfId="0" applyNumberFormat="1" applyFont="1" applyFill="1" applyBorder="1" applyAlignment="1">
      <alignment horizontal="center"/>
    </xf>
    <xf numFmtId="186" fontId="3" fillId="0" borderId="18" xfId="0" applyNumberFormat="1" applyFont="1" applyFill="1" applyBorder="1" applyAlignment="1">
      <alignment horizontal="center"/>
    </xf>
    <xf numFmtId="185" fontId="3" fillId="0" borderId="8" xfId="0" applyNumberFormat="1" applyFont="1" applyFill="1" applyBorder="1" applyAlignment="1">
      <alignment horizontal="center"/>
    </xf>
    <xf numFmtId="185" fontId="3" fillId="0" borderId="1" xfId="0" applyNumberFormat="1" applyFont="1" applyFill="1" applyBorder="1" applyAlignment="1">
      <alignment horizontal="center"/>
    </xf>
    <xf numFmtId="185" fontId="3" fillId="0" borderId="21" xfId="0" applyNumberFormat="1" applyFont="1" applyFill="1" applyBorder="1" applyAlignment="1">
      <alignment horizontal="center"/>
    </xf>
    <xf numFmtId="0" fontId="36" fillId="0" borderId="22" xfId="0" applyFont="1" applyBorder="1" applyAlignment="1">
      <alignment wrapText="1"/>
    </xf>
    <xf numFmtId="0" fontId="36" fillId="0" borderId="9" xfId="0" applyFont="1" applyBorder="1" applyAlignment="1">
      <alignment horizontal="center" wrapText="1"/>
    </xf>
    <xf numFmtId="0" fontId="38" fillId="0" borderId="4" xfId="0" applyFont="1" applyBorder="1" applyAlignment="1">
      <alignment horizontal="center" wrapText="1"/>
    </xf>
    <xf numFmtId="0" fontId="38" fillId="0" borderId="23" xfId="0" applyFont="1" applyBorder="1" applyAlignment="1">
      <alignment horizontal="center" wrapText="1"/>
    </xf>
    <xf numFmtId="0" fontId="3" fillId="0" borderId="8" xfId="0" applyFont="1" applyBorder="1" applyAlignment="1">
      <alignment/>
    </xf>
    <xf numFmtId="0" fontId="3" fillId="0" borderId="8" xfId="0" applyFont="1" applyBorder="1" applyAlignment="1">
      <alignment horizontal="right" vertical="top" wrapText="1"/>
    </xf>
    <xf numFmtId="0" fontId="3" fillId="0" borderId="24" xfId="0" applyFont="1" applyBorder="1" applyAlignment="1">
      <alignment horizontal="right" vertical="top" wrapText="1"/>
    </xf>
    <xf numFmtId="0" fontId="7" fillId="0" borderId="8" xfId="0" applyFont="1" applyBorder="1" applyAlignment="1">
      <alignment horizontal="right"/>
    </xf>
    <xf numFmtId="0" fontId="7" fillId="0" borderId="5" xfId="0" applyFont="1" applyBorder="1" applyAlignment="1">
      <alignment/>
    </xf>
    <xf numFmtId="0" fontId="3" fillId="0" borderId="23" xfId="0" applyFont="1" applyBorder="1" applyAlignment="1">
      <alignment horizontal="center"/>
    </xf>
    <xf numFmtId="187" fontId="36" fillId="0" borderId="9" xfId="0" applyNumberFormat="1" applyFont="1" applyBorder="1" applyAlignment="1">
      <alignment horizontal="center"/>
    </xf>
    <xf numFmtId="187" fontId="36" fillId="0" borderId="9" xfId="0" applyNumberFormat="1" applyFont="1" applyFill="1" applyBorder="1" applyAlignment="1">
      <alignment horizontal="center"/>
    </xf>
    <xf numFmtId="0" fontId="3" fillId="0" borderId="4" xfId="0" applyFont="1" applyBorder="1" applyAlignment="1">
      <alignment horizontal="center"/>
    </xf>
    <xf numFmtId="0" fontId="3" fillId="0" borderId="4" xfId="0" applyFont="1" applyFill="1" applyBorder="1" applyAlignment="1">
      <alignment horizontal="center"/>
    </xf>
    <xf numFmtId="0" fontId="3" fillId="0" borderId="23" xfId="0" applyFont="1" applyFill="1" applyBorder="1" applyAlignment="1">
      <alignment horizontal="center"/>
    </xf>
    <xf numFmtId="0" fontId="3" fillId="0" borderId="7" xfId="0" applyFont="1" applyFill="1" applyBorder="1" applyAlignment="1">
      <alignment horizontal="right"/>
    </xf>
    <xf numFmtId="0" fontId="3" fillId="0" borderId="0" xfId="0" applyFont="1" applyFill="1" applyBorder="1" applyAlignment="1">
      <alignment/>
    </xf>
    <xf numFmtId="0" fontId="3" fillId="0" borderId="6" xfId="0" applyFont="1" applyFill="1" applyBorder="1" applyAlignment="1">
      <alignment horizontal="right"/>
    </xf>
    <xf numFmtId="0" fontId="3" fillId="0" borderId="1" xfId="0" applyFont="1" applyFill="1" applyBorder="1" applyAlignment="1">
      <alignment/>
    </xf>
    <xf numFmtId="0" fontId="3" fillId="0" borderId="5" xfId="0" applyFont="1" applyFill="1" applyBorder="1" applyAlignment="1">
      <alignment horizontal="center"/>
    </xf>
    <xf numFmtId="0" fontId="3" fillId="0" borderId="24" xfId="0" applyFont="1" applyFill="1" applyBorder="1" applyAlignment="1">
      <alignment horizontal="center"/>
    </xf>
    <xf numFmtId="0" fontId="8" fillId="0" borderId="25" xfId="0" applyFont="1" applyBorder="1" applyAlignment="1">
      <alignment horizontal="center"/>
    </xf>
    <xf numFmtId="0" fontId="8" fillId="0" borderId="26" xfId="0" applyFont="1" applyBorder="1" applyAlignment="1">
      <alignment horizontal="center"/>
    </xf>
    <xf numFmtId="0" fontId="8" fillId="0" borderId="26" xfId="0" applyFont="1" applyFill="1" applyBorder="1" applyAlignment="1">
      <alignment horizontal="center"/>
    </xf>
    <xf numFmtId="0" fontId="8" fillId="0" borderId="27" xfId="0" applyFont="1" applyFill="1" applyBorder="1" applyAlignment="1">
      <alignment horizontal="center"/>
    </xf>
    <xf numFmtId="0" fontId="3" fillId="0" borderId="8" xfId="0" applyFont="1" applyFill="1" applyBorder="1" applyAlignment="1">
      <alignment horizontal="left"/>
    </xf>
    <xf numFmtId="0" fontId="77" fillId="0" borderId="0" xfId="0" applyFont="1" applyAlignment="1">
      <alignment/>
    </xf>
    <xf numFmtId="14" fontId="8" fillId="0" borderId="0" xfId="0" applyNumberFormat="1" applyFont="1" applyBorder="1" applyAlignment="1" quotePrefix="1">
      <alignment horizontal="right"/>
    </xf>
    <xf numFmtId="0" fontId="36" fillId="0" borderId="0" xfId="0" applyFont="1" applyBorder="1" applyAlignment="1">
      <alignment horizontal="right" vertical="top" wrapText="1"/>
    </xf>
    <xf numFmtId="0" fontId="3" fillId="0" borderId="0" xfId="0" applyFont="1" applyBorder="1" applyAlignment="1">
      <alignment horizontal="right"/>
    </xf>
    <xf numFmtId="0" fontId="78" fillId="0" borderId="0" xfId="0" applyFont="1" applyBorder="1" applyAlignment="1">
      <alignment/>
    </xf>
    <xf numFmtId="0" fontId="79" fillId="0" borderId="0" xfId="0" applyFont="1" applyBorder="1" applyAlignment="1">
      <alignment/>
    </xf>
    <xf numFmtId="0" fontId="79" fillId="0" borderId="0" xfId="0" applyFont="1" applyAlignment="1">
      <alignment/>
    </xf>
    <xf numFmtId="0" fontId="8" fillId="0" borderId="1" xfId="0" applyFont="1" applyBorder="1" applyAlignment="1">
      <alignment/>
    </xf>
    <xf numFmtId="0" fontId="78" fillId="0" borderId="1" xfId="0" applyFont="1" applyBorder="1" applyAlignment="1">
      <alignment/>
    </xf>
    <xf numFmtId="0" fontId="79" fillId="0" borderId="1" xfId="0" applyFont="1" applyBorder="1" applyAlignment="1">
      <alignment/>
    </xf>
    <xf numFmtId="0" fontId="5" fillId="0" borderId="0" xfId="0" applyFont="1" applyAlignment="1">
      <alignment/>
    </xf>
    <xf numFmtId="0" fontId="36" fillId="0" borderId="1" xfId="0" applyFont="1" applyBorder="1" applyAlignment="1">
      <alignment horizontal="right"/>
    </xf>
    <xf numFmtId="0" fontId="78" fillId="0" borderId="0" xfId="0" applyFont="1" applyAlignment="1">
      <alignment/>
    </xf>
    <xf numFmtId="0" fontId="80" fillId="0" borderId="0" xfId="0" applyFont="1" applyAlignment="1">
      <alignment/>
    </xf>
    <xf numFmtId="0" fontId="1" fillId="0" borderId="0" xfId="0" applyFont="1" applyAlignment="1">
      <alignment/>
    </xf>
    <xf numFmtId="0" fontId="84" fillId="0" borderId="0" xfId="0" applyFont="1" applyAlignment="1">
      <alignment vertical="center" wrapText="1"/>
    </xf>
    <xf numFmtId="0" fontId="10" fillId="0" borderId="0" xfId="31" applyFont="1">
      <alignment vertical="center"/>
      <protection/>
    </xf>
    <xf numFmtId="0" fontId="36" fillId="0" borderId="0" xfId="0" applyFont="1" applyBorder="1" applyAlignment="1">
      <alignment vertical="top" wrapText="1"/>
    </xf>
    <xf numFmtId="0" fontId="3" fillId="0" borderId="0" xfId="0" applyFont="1" applyBorder="1" applyAlignment="1">
      <alignment vertical="top" wrapText="1"/>
    </xf>
    <xf numFmtId="0" fontId="3" fillId="0" borderId="0" xfId="0" applyFont="1" applyAlignment="1">
      <alignment horizontal="right" vertical="top" wrapText="1"/>
    </xf>
    <xf numFmtId="0" fontId="36" fillId="0" borderId="28" xfId="0" applyFont="1" applyBorder="1" applyAlignment="1">
      <alignment vertical="top" wrapText="1"/>
    </xf>
    <xf numFmtId="0" fontId="3" fillId="0" borderId="28" xfId="0" applyFont="1" applyBorder="1" applyAlignment="1">
      <alignment vertical="top" wrapText="1"/>
    </xf>
    <xf numFmtId="14" fontId="36" fillId="0" borderId="28" xfId="0" applyNumberFormat="1" applyFont="1" applyBorder="1" applyAlignment="1" quotePrefix="1">
      <alignment horizontal="right" vertical="top" wrapText="1"/>
    </xf>
    <xf numFmtId="0" fontId="3" fillId="0" borderId="28" xfId="0" applyFont="1" applyBorder="1" applyAlignment="1">
      <alignment horizontal="right" vertical="top" wrapText="1"/>
    </xf>
    <xf numFmtId="14" fontId="36" fillId="0" borderId="0" xfId="0" applyNumberFormat="1" applyFont="1" applyBorder="1" applyAlignment="1">
      <alignment horizontal="right" vertical="top" wrapText="1"/>
    </xf>
    <xf numFmtId="14" fontId="3" fillId="0" borderId="0" xfId="0" applyNumberFormat="1" applyFont="1" applyBorder="1" applyAlignment="1">
      <alignment horizontal="right" vertical="top" wrapText="1"/>
    </xf>
    <xf numFmtId="0" fontId="3" fillId="0" borderId="0" xfId="0" applyFont="1" applyBorder="1" applyAlignment="1">
      <alignment horizontal="right" vertical="top" wrapText="1"/>
    </xf>
    <xf numFmtId="0" fontId="85" fillId="0" borderId="0" xfId="0" applyFont="1" applyAlignment="1">
      <alignment vertical="top" wrapText="1"/>
    </xf>
    <xf numFmtId="0" fontId="3" fillId="0" borderId="0" xfId="0" applyFont="1" applyAlignment="1">
      <alignment vertical="top" wrapText="1"/>
    </xf>
    <xf numFmtId="0" fontId="36" fillId="0" borderId="0" xfId="0" applyFont="1" applyAlignment="1">
      <alignment vertical="top" wrapText="1"/>
    </xf>
    <xf numFmtId="0" fontId="3" fillId="0" borderId="0" xfId="0" applyFont="1" applyAlignment="1" quotePrefix="1">
      <alignment horizontal="left" vertical="top" wrapText="1" indent="1"/>
    </xf>
    <xf numFmtId="177" fontId="86" fillId="0" borderId="0" xfId="15" applyNumberFormat="1" applyFont="1" applyAlignment="1">
      <alignment horizontal="right" vertical="top" wrapText="1"/>
    </xf>
    <xf numFmtId="177" fontId="87" fillId="0" borderId="0" xfId="15" applyNumberFormat="1" applyFont="1" applyAlignment="1">
      <alignment horizontal="right" vertical="top" wrapText="1"/>
    </xf>
    <xf numFmtId="0" fontId="3" fillId="0" borderId="0" xfId="0" applyFont="1" applyAlignment="1">
      <alignment horizontal="left" vertical="top" wrapText="1" indent="1"/>
    </xf>
    <xf numFmtId="177" fontId="36" fillId="0" borderId="0" xfId="15" applyNumberFormat="1" applyFont="1" applyAlignment="1">
      <alignment horizontal="right" wrapText="1"/>
    </xf>
    <xf numFmtId="177" fontId="3" fillId="0" borderId="0" xfId="15" applyNumberFormat="1" applyFont="1" applyAlignment="1">
      <alignment horizontal="right" wrapText="1"/>
    </xf>
    <xf numFmtId="0" fontId="86" fillId="0" borderId="0" xfId="0" applyFont="1" applyAlignment="1">
      <alignment horizontal="right" vertical="top" wrapText="1"/>
    </xf>
    <xf numFmtId="0" fontId="87" fillId="0" borderId="0" xfId="0" applyFont="1" applyAlignment="1">
      <alignment horizontal="right" vertical="top" wrapText="1"/>
    </xf>
    <xf numFmtId="0" fontId="36" fillId="0" borderId="0" xfId="0" applyFont="1" applyAlignment="1">
      <alignment horizontal="right" vertical="top" wrapText="1"/>
    </xf>
    <xf numFmtId="0" fontId="3" fillId="0" borderId="0" xfId="31" applyFont="1">
      <alignment vertical="center"/>
      <protection/>
    </xf>
    <xf numFmtId="0" fontId="36" fillId="0" borderId="0" xfId="0" applyFont="1" applyAlignment="1">
      <alignment horizontal="right" wrapText="1"/>
    </xf>
    <xf numFmtId="0" fontId="3" fillId="0" borderId="0" xfId="0" applyFont="1" applyAlignment="1">
      <alignment horizontal="right" wrapText="1"/>
    </xf>
    <xf numFmtId="0" fontId="8" fillId="0" borderId="0" xfId="0" applyFont="1" applyBorder="1" applyAlignment="1">
      <alignment vertical="top" wrapText="1"/>
    </xf>
    <xf numFmtId="0" fontId="7" fillId="0" borderId="0" xfId="0" applyFont="1" applyBorder="1" applyAlignment="1">
      <alignment vertical="top" wrapText="1"/>
    </xf>
    <xf numFmtId="0" fontId="7" fillId="0" borderId="0" xfId="0" applyFont="1" applyBorder="1" applyAlignment="1">
      <alignment horizontal="right" vertical="top" wrapText="1"/>
    </xf>
    <xf numFmtId="14" fontId="8" fillId="0" borderId="0" xfId="0" applyNumberFormat="1" applyFont="1" applyBorder="1" applyAlignment="1">
      <alignment horizontal="right" vertical="top" wrapText="1"/>
    </xf>
    <xf numFmtId="0" fontId="89" fillId="0" borderId="0" xfId="0" applyFont="1" applyAlignment="1">
      <alignment vertical="top" wrapText="1"/>
    </xf>
    <xf numFmtId="0" fontId="7" fillId="0" borderId="0" xfId="0" applyFont="1" applyAlignment="1">
      <alignment vertical="top" wrapText="1"/>
    </xf>
    <xf numFmtId="0" fontId="8" fillId="0" borderId="0" xfId="0" applyFont="1" applyAlignment="1">
      <alignment horizontal="right" vertical="top" wrapText="1"/>
    </xf>
    <xf numFmtId="0" fontId="7" fillId="0" borderId="0" xfId="0" applyFont="1" applyAlignment="1">
      <alignment horizontal="right" vertical="top" wrapText="1"/>
    </xf>
    <xf numFmtId="0" fontId="8" fillId="0" borderId="0" xfId="0" applyFont="1" applyAlignment="1">
      <alignment vertical="top" wrapText="1"/>
    </xf>
    <xf numFmtId="0" fontId="7" fillId="0" borderId="0" xfId="0" applyFont="1" applyAlignment="1" quotePrefix="1">
      <alignment horizontal="left" vertical="top" wrapText="1" indent="1"/>
    </xf>
    <xf numFmtId="0" fontId="90" fillId="0" borderId="0" xfId="0" applyFont="1" applyAlignment="1">
      <alignment horizontal="right" vertical="top" wrapText="1"/>
    </xf>
    <xf numFmtId="0" fontId="91" fillId="0" borderId="0" xfId="0" applyFont="1" applyAlignment="1">
      <alignment horizontal="right" vertical="top" wrapText="1"/>
    </xf>
    <xf numFmtId="0" fontId="7" fillId="0" borderId="0" xfId="0" applyFont="1" applyAlignment="1">
      <alignment horizontal="left" vertical="top" wrapText="1" indent="1"/>
    </xf>
    <xf numFmtId="0" fontId="43" fillId="0" borderId="0" xfId="0" applyFont="1" applyAlignment="1">
      <alignment vertical="top" wrapText="1"/>
    </xf>
    <xf numFmtId="0" fontId="3" fillId="0" borderId="0" xfId="0" applyFont="1" applyAlignment="1">
      <alignment vertical="center" wrapText="1"/>
    </xf>
    <xf numFmtId="0" fontId="10" fillId="0" borderId="0" xfId="0" applyFont="1" applyAlignment="1">
      <alignment vertical="top" wrapText="1"/>
    </xf>
    <xf numFmtId="10" fontId="90" fillId="0" borderId="0" xfId="0" applyNumberFormat="1" applyFont="1" applyAlignment="1">
      <alignment horizontal="right" vertical="top" wrapText="1"/>
    </xf>
    <xf numFmtId="10" fontId="91" fillId="0" borderId="0" xfId="0" applyNumberFormat="1" applyFont="1" applyAlignment="1">
      <alignment horizontal="right" vertical="top" wrapText="1"/>
    </xf>
    <xf numFmtId="0" fontId="7" fillId="0" borderId="0" xfId="0" applyFont="1" applyAlignment="1">
      <alignment horizontal="left" vertical="top" wrapText="1" indent="2"/>
    </xf>
    <xf numFmtId="0" fontId="3" fillId="0" borderId="29" xfId="0" applyFont="1" applyBorder="1" applyAlignment="1">
      <alignment horizontal="right" vertical="top" wrapText="1"/>
    </xf>
    <xf numFmtId="10" fontId="36" fillId="0" borderId="0" xfId="0" applyNumberFormat="1" applyFont="1" applyAlignment="1">
      <alignment vertical="justify"/>
    </xf>
    <xf numFmtId="10" fontId="3" fillId="0" borderId="0" xfId="0" applyNumberFormat="1" applyFont="1" applyAlignment="1">
      <alignment vertical="justify"/>
    </xf>
    <xf numFmtId="0" fontId="36" fillId="0" borderId="28" xfId="0" applyFont="1" applyBorder="1" applyAlignment="1">
      <alignment horizontal="right" vertical="top" wrapText="1"/>
    </xf>
    <xf numFmtId="10" fontId="87" fillId="0" borderId="0" xfId="0" applyNumberFormat="1" applyFont="1" applyAlignment="1">
      <alignment horizontal="right" vertical="top" wrapText="1"/>
    </xf>
    <xf numFmtId="0" fontId="3" fillId="0" borderId="0" xfId="0" applyFont="1" applyAlignment="1">
      <alignment horizontal="left" vertical="top" wrapText="1" indent="2"/>
    </xf>
    <xf numFmtId="10" fontId="86" fillId="0" borderId="0" xfId="0" applyNumberFormat="1" applyFont="1" applyAlignment="1">
      <alignment horizontal="right" vertical="top" wrapText="1"/>
    </xf>
    <xf numFmtId="10" fontId="36" fillId="0" borderId="0" xfId="0" applyNumberFormat="1" applyFont="1" applyAlignment="1">
      <alignment/>
    </xf>
    <xf numFmtId="172" fontId="36" fillId="0" borderId="0" xfId="21" applyFont="1" applyAlignment="1">
      <alignment horizontal="right" vertical="top" wrapText="1"/>
    </xf>
    <xf numFmtId="0" fontId="12" fillId="0" borderId="0" xfId="31" applyFont="1">
      <alignment vertical="center"/>
      <protection/>
    </xf>
    <xf numFmtId="0" fontId="27" fillId="3" borderId="4" xfId="0" applyFont="1" applyFill="1" applyBorder="1" applyAlignment="1">
      <alignment horizontal="center"/>
    </xf>
    <xf numFmtId="0" fontId="27" fillId="3" borderId="0" xfId="0" applyFont="1" applyFill="1" applyBorder="1" applyAlignment="1">
      <alignment horizontal="center"/>
    </xf>
    <xf numFmtId="0" fontId="27" fillId="3" borderId="0" xfId="0" applyFont="1" applyFill="1" applyBorder="1" applyAlignment="1">
      <alignment/>
    </xf>
    <xf numFmtId="176" fontId="27" fillId="3" borderId="9" xfId="0" applyNumberFormat="1" applyFont="1" applyFill="1" applyBorder="1" applyAlignment="1" applyProtection="1">
      <alignment horizontal="left"/>
      <protection/>
    </xf>
    <xf numFmtId="176" fontId="27" fillId="3" borderId="7" xfId="0" applyNumberFormat="1" applyFont="1" applyFill="1" applyBorder="1" applyAlignment="1" applyProtection="1">
      <alignment horizontal="right"/>
      <protection/>
    </xf>
    <xf numFmtId="0" fontId="27" fillId="3" borderId="9" xfId="0" applyFont="1" applyFill="1" applyBorder="1" applyAlignment="1">
      <alignment/>
    </xf>
    <xf numFmtId="0" fontId="27" fillId="3" borderId="5" xfId="0" applyFont="1" applyFill="1" applyBorder="1" applyAlignment="1">
      <alignment horizontal="center"/>
    </xf>
    <xf numFmtId="0" fontId="27" fillId="3" borderId="1" xfId="0" applyFont="1" applyFill="1" applyBorder="1" applyAlignment="1">
      <alignment horizontal="center"/>
    </xf>
    <xf numFmtId="0" fontId="27" fillId="3" borderId="1" xfId="0" applyFont="1" applyFill="1" applyBorder="1" applyAlignment="1">
      <alignment/>
    </xf>
    <xf numFmtId="176" fontId="27" fillId="3" borderId="8" xfId="0" applyNumberFormat="1" applyFont="1" applyFill="1" applyBorder="1" applyAlignment="1" applyProtection="1">
      <alignment horizontal="left"/>
      <protection/>
    </xf>
    <xf numFmtId="0" fontId="27" fillId="3" borderId="6" xfId="0" applyFont="1" applyFill="1" applyBorder="1" applyAlignment="1">
      <alignment horizontal="right"/>
    </xf>
    <xf numFmtId="0" fontId="27" fillId="3" borderId="8" xfId="0" applyFont="1" applyFill="1" applyBorder="1" applyAlignment="1">
      <alignment/>
    </xf>
    <xf numFmtId="0" fontId="27" fillId="3" borderId="7" xfId="0" applyFont="1" applyFill="1" applyBorder="1" applyAlignment="1">
      <alignment horizontal="center"/>
    </xf>
    <xf numFmtId="176" fontId="27" fillId="3" borderId="15" xfId="0" applyNumberFormat="1" applyFont="1" applyFill="1" applyBorder="1" applyAlignment="1" applyProtection="1">
      <alignment horizontal="left"/>
      <protection/>
    </xf>
    <xf numFmtId="184" fontId="27" fillId="3" borderId="0" xfId="15" applyNumberFormat="1" applyFont="1" applyFill="1" applyBorder="1" applyAlignment="1">
      <alignment/>
    </xf>
    <xf numFmtId="176" fontId="30" fillId="3" borderId="9" xfId="0" applyNumberFormat="1" applyFont="1" applyFill="1" applyBorder="1" applyAlignment="1" applyProtection="1">
      <alignment horizontal="left"/>
      <protection/>
    </xf>
    <xf numFmtId="176" fontId="30" fillId="3" borderId="7" xfId="32" applyNumberFormat="1" applyFont="1" applyFill="1" applyBorder="1" applyAlignment="1" applyProtection="1">
      <alignment horizontal="left"/>
      <protection/>
    </xf>
    <xf numFmtId="0" fontId="27" fillId="3" borderId="0" xfId="32" applyFont="1" applyFill="1">
      <alignment/>
      <protection/>
    </xf>
    <xf numFmtId="0" fontId="27" fillId="3" borderId="7" xfId="32" applyFont="1" applyFill="1" applyBorder="1">
      <alignment/>
      <protection/>
    </xf>
    <xf numFmtId="0" fontId="27" fillId="3" borderId="0" xfId="20" applyNumberFormat="1" applyFont="1" applyFill="1" applyAlignment="1">
      <alignment horizontal="center"/>
    </xf>
    <xf numFmtId="176" fontId="27" fillId="3" borderId="0" xfId="32" applyNumberFormat="1" applyFont="1" applyFill="1" applyAlignment="1" applyProtection="1">
      <alignment horizontal="right"/>
      <protection/>
    </xf>
    <xf numFmtId="176" fontId="27" fillId="3" borderId="0" xfId="33" applyNumberFormat="1" applyFont="1" applyFill="1" applyBorder="1" applyAlignment="1">
      <alignment horizontal="right"/>
      <protection/>
    </xf>
    <xf numFmtId="0" fontId="27" fillId="3" borderId="9" xfId="32" applyFont="1" applyFill="1" applyBorder="1">
      <alignment/>
      <protection/>
    </xf>
    <xf numFmtId="0" fontId="27" fillId="3" borderId="0" xfId="20" applyNumberFormat="1" applyFont="1" applyFill="1" applyBorder="1" applyAlignment="1">
      <alignment horizontal="center"/>
    </xf>
    <xf numFmtId="176" fontId="27" fillId="3" borderId="0" xfId="32" applyNumberFormat="1" applyFont="1" applyFill="1" applyBorder="1" applyAlignment="1" applyProtection="1">
      <alignment horizontal="right"/>
      <protection/>
    </xf>
    <xf numFmtId="181" fontId="27" fillId="3" borderId="7" xfId="34" applyNumberFormat="1" applyFont="1" applyFill="1" applyBorder="1" applyAlignment="1">
      <alignment horizontal="right"/>
      <protection/>
    </xf>
    <xf numFmtId="0" fontId="27" fillId="3" borderId="9" xfId="33" applyFont="1" applyFill="1" applyBorder="1">
      <alignment/>
      <protection/>
    </xf>
    <xf numFmtId="176" fontId="27" fillId="3" borderId="9" xfId="33" applyNumberFormat="1" applyFont="1" applyFill="1" applyBorder="1" applyAlignment="1">
      <alignment horizontal="left"/>
      <protection/>
    </xf>
    <xf numFmtId="0" fontId="23" fillId="0" borderId="0" xfId="26" applyFont="1" applyBorder="1" applyAlignment="1" quotePrefix="1">
      <alignment horizontal="left"/>
      <protection/>
    </xf>
    <xf numFmtId="0" fontId="30" fillId="0" borderId="2" xfId="0" applyFont="1" applyBorder="1" applyAlignment="1">
      <alignment horizontal="center"/>
    </xf>
    <xf numFmtId="0" fontId="30" fillId="0" borderId="2" xfId="0" applyFont="1" applyBorder="1" applyAlignment="1">
      <alignment/>
    </xf>
    <xf numFmtId="0" fontId="30" fillId="0" borderId="15" xfId="0" applyFont="1" applyBorder="1" applyAlignment="1">
      <alignment/>
    </xf>
    <xf numFmtId="0" fontId="30" fillId="0" borderId="3" xfId="0" applyFont="1" applyBorder="1" applyAlignment="1">
      <alignment/>
    </xf>
    <xf numFmtId="0" fontId="7" fillId="0" borderId="15" xfId="0" applyFont="1" applyBorder="1" applyAlignment="1">
      <alignment/>
    </xf>
    <xf numFmtId="0" fontId="58" fillId="0" borderId="4" xfId="0" applyFont="1" applyBorder="1" applyAlignment="1">
      <alignment/>
    </xf>
    <xf numFmtId="0" fontId="27" fillId="0" borderId="5" xfId="0" applyFont="1" applyBorder="1" applyAlignment="1">
      <alignment horizontal="right" vertical="top" wrapText="1"/>
    </xf>
    <xf numFmtId="0" fontId="8" fillId="0" borderId="8" xfId="0" applyFont="1" applyBorder="1" applyAlignment="1">
      <alignment horizontal="right" vertical="top" wrapText="1"/>
    </xf>
    <xf numFmtId="0" fontId="27" fillId="0" borderId="2" xfId="0" applyFont="1" applyBorder="1" applyAlignment="1">
      <alignment horizontal="center" vertical="center"/>
    </xf>
    <xf numFmtId="0" fontId="27" fillId="0" borderId="2" xfId="0" applyFont="1" applyFill="1" applyBorder="1" applyAlignment="1">
      <alignment/>
    </xf>
    <xf numFmtId="0" fontId="27" fillId="0" borderId="9" xfId="0" applyFont="1" applyFill="1" applyBorder="1" applyAlignment="1">
      <alignment horizontal="center" wrapText="1"/>
    </xf>
    <xf numFmtId="184" fontId="27" fillId="0" borderId="7" xfId="15" applyNumberFormat="1" applyFont="1" applyFill="1" applyBorder="1" applyAlignment="1">
      <alignment wrapText="1"/>
    </xf>
    <xf numFmtId="0" fontId="27" fillId="0" borderId="4" xfId="0" applyFont="1" applyBorder="1" applyAlignment="1">
      <alignment horizontal="center" vertical="center"/>
    </xf>
    <xf numFmtId="0" fontId="27" fillId="0" borderId="7" xfId="0" applyFont="1" applyBorder="1" applyAlignment="1">
      <alignment horizontal="center" vertical="center"/>
    </xf>
    <xf numFmtId="0" fontId="7" fillId="0" borderId="9" xfId="0" applyFont="1" applyBorder="1" applyAlignment="1">
      <alignment horizontal="right"/>
    </xf>
    <xf numFmtId="0" fontId="27" fillId="0" borderId="5" xfId="0" applyFont="1" applyBorder="1" applyAlignment="1">
      <alignment horizontal="center" vertical="center"/>
    </xf>
    <xf numFmtId="0" fontId="27" fillId="0" borderId="8" xfId="0" applyFont="1" applyFill="1" applyBorder="1" applyAlignment="1">
      <alignment horizontal="center" wrapText="1"/>
    </xf>
    <xf numFmtId="184" fontId="27" fillId="0" borderId="6" xfId="15" applyNumberFormat="1" applyFont="1" applyFill="1" applyBorder="1" applyAlignment="1">
      <alignment wrapText="1"/>
    </xf>
    <xf numFmtId="0" fontId="7" fillId="0" borderId="8" xfId="0" applyFont="1" applyBorder="1" applyAlignment="1">
      <alignment/>
    </xf>
    <xf numFmtId="0" fontId="50" fillId="0" borderId="0" xfId="38" applyFont="1" applyBorder="1" applyAlignment="1">
      <alignment horizontal="center" wrapText="1"/>
      <protection/>
    </xf>
    <xf numFmtId="0" fontId="34" fillId="0" borderId="0" xfId="30" applyFont="1" applyBorder="1">
      <alignment/>
      <protection/>
    </xf>
    <xf numFmtId="0" fontId="55" fillId="0" borderId="0" xfId="30" applyFont="1" applyBorder="1" applyAlignment="1">
      <alignment horizontal="center"/>
      <protection/>
    </xf>
    <xf numFmtId="0" fontId="39" fillId="0" borderId="7" xfId="0" applyFont="1" applyBorder="1" applyAlignment="1">
      <alignment horizontal="center" wrapText="1"/>
    </xf>
    <xf numFmtId="0" fontId="39" fillId="0" borderId="9" xfId="0" applyFont="1" applyBorder="1" applyAlignment="1">
      <alignment horizontal="center" wrapText="1"/>
    </xf>
    <xf numFmtId="0" fontId="36" fillId="0" borderId="7" xfId="0" applyFont="1" applyBorder="1" applyAlignment="1">
      <alignment horizontal="center"/>
    </xf>
    <xf numFmtId="0" fontId="36" fillId="0" borderId="9" xfId="0" applyFont="1" applyBorder="1" applyAlignment="1">
      <alignment horizontal="center"/>
    </xf>
    <xf numFmtId="0" fontId="38" fillId="0" borderId="7" xfId="0" applyFont="1" applyBorder="1" applyAlignment="1">
      <alignment horizontal="center"/>
    </xf>
    <xf numFmtId="0" fontId="38" fillId="0" borderId="9" xfId="0" applyFont="1" applyBorder="1" applyAlignment="1">
      <alignment horizontal="center"/>
    </xf>
    <xf numFmtId="0" fontId="38" fillId="0" borderId="7" xfId="0" applyFont="1" applyBorder="1" applyAlignment="1">
      <alignment horizontal="center" wrapText="1"/>
    </xf>
    <xf numFmtId="0" fontId="38" fillId="0" borderId="18" xfId="0" applyFont="1" applyBorder="1" applyAlignment="1">
      <alignment horizontal="center" wrapText="1"/>
    </xf>
    <xf numFmtId="0" fontId="38" fillId="0" borderId="19" xfId="0" applyFont="1" applyBorder="1" applyAlignment="1">
      <alignment horizontal="center" wrapText="1"/>
    </xf>
    <xf numFmtId="0" fontId="38" fillId="0" borderId="9" xfId="0" applyFont="1" applyBorder="1" applyAlignment="1">
      <alignment horizontal="center" wrapText="1"/>
    </xf>
    <xf numFmtId="0" fontId="11" fillId="0" borderId="0" xfId="0" applyFont="1" applyAlignment="1">
      <alignment horizontal="center"/>
    </xf>
    <xf numFmtId="14" fontId="3" fillId="0" borderId="1" xfId="0" applyNumberFormat="1" applyFont="1" applyBorder="1" applyAlignment="1">
      <alignment horizontal="center"/>
    </xf>
    <xf numFmtId="14" fontId="36" fillId="0" borderId="1" xfId="0" applyNumberFormat="1" applyFont="1" applyBorder="1" applyAlignment="1">
      <alignment horizontal="center"/>
    </xf>
    <xf numFmtId="3" fontId="3" fillId="0" borderId="0" xfId="0" applyNumberFormat="1" applyFont="1" applyFill="1" applyAlignment="1">
      <alignment horizontal="center"/>
    </xf>
    <xf numFmtId="0" fontId="39" fillId="0" borderId="7" xfId="0" applyFont="1" applyBorder="1" applyAlignment="1">
      <alignment horizontal="center" vertical="center" wrapText="1"/>
    </xf>
    <xf numFmtId="0" fontId="39" fillId="0" borderId="9" xfId="0" applyFont="1" applyBorder="1" applyAlignment="1">
      <alignment horizontal="center" vertical="center" wrapText="1"/>
    </xf>
    <xf numFmtId="0" fontId="36" fillId="0" borderId="7" xfId="0" applyFont="1" applyBorder="1" applyAlignment="1">
      <alignment horizontal="center" vertical="center"/>
    </xf>
    <xf numFmtId="0" fontId="36" fillId="0" borderId="9" xfId="0" applyFont="1" applyBorder="1" applyAlignment="1">
      <alignment horizontal="center" vertical="center"/>
    </xf>
    <xf numFmtId="0" fontId="10" fillId="0" borderId="6" xfId="0" applyFont="1" applyBorder="1" applyAlignment="1">
      <alignment horizontal="center" vertical="top" wrapText="1"/>
    </xf>
    <xf numFmtId="0" fontId="10" fillId="0" borderId="8" xfId="0" applyFont="1" applyBorder="1" applyAlignment="1">
      <alignment horizontal="center" vertical="top" wrapText="1"/>
    </xf>
    <xf numFmtId="0" fontId="38" fillId="0" borderId="7" xfId="0" applyFont="1" applyBorder="1" applyAlignment="1">
      <alignment horizontal="center" vertical="center"/>
    </xf>
    <xf numFmtId="0" fontId="38" fillId="0" borderId="9" xfId="0" applyFont="1" applyBorder="1" applyAlignment="1">
      <alignment horizontal="center" vertical="center"/>
    </xf>
    <xf numFmtId="0" fontId="38" fillId="0" borderId="7" xfId="0" applyFont="1" applyBorder="1" applyAlignment="1">
      <alignment horizontal="center" vertical="center" wrapText="1"/>
    </xf>
    <xf numFmtId="0" fontId="38" fillId="0" borderId="18" xfId="0" applyFont="1" applyBorder="1" applyAlignment="1">
      <alignment horizontal="center" vertical="center" wrapText="1"/>
    </xf>
    <xf numFmtId="0" fontId="10" fillId="0" borderId="21" xfId="0" applyFont="1" applyBorder="1" applyAlignment="1">
      <alignment horizontal="center" vertical="top" wrapText="1"/>
    </xf>
    <xf numFmtId="0" fontId="38" fillId="0" borderId="19" xfId="0" applyFont="1" applyBorder="1" applyAlignment="1">
      <alignment horizontal="center" vertical="center" wrapText="1"/>
    </xf>
    <xf numFmtId="0" fontId="38" fillId="0" borderId="9" xfId="0" applyFont="1" applyBorder="1" applyAlignment="1">
      <alignment horizontal="center" vertical="center" wrapText="1"/>
    </xf>
    <xf numFmtId="0" fontId="10" fillId="0" borderId="20" xfId="0" applyFont="1" applyBorder="1" applyAlignment="1">
      <alignment horizontal="center" vertical="top" wrapText="1"/>
    </xf>
    <xf numFmtId="0" fontId="27" fillId="0" borderId="0" xfId="26" applyFont="1" applyBorder="1" applyAlignment="1">
      <alignment horizontal="center"/>
      <protection/>
    </xf>
    <xf numFmtId="0" fontId="50" fillId="0" borderId="1" xfId="38" applyFont="1" applyBorder="1" applyAlignment="1">
      <alignment horizontal="center" wrapText="1"/>
      <protection/>
    </xf>
    <xf numFmtId="190" fontId="27" fillId="0" borderId="0" xfId="19" applyNumberFormat="1" applyFont="1" applyAlignment="1">
      <alignment horizontal="center"/>
    </xf>
    <xf numFmtId="190" fontId="30" fillId="0" borderId="0" xfId="19" applyNumberFormat="1" applyFont="1" applyBorder="1" applyAlignment="1">
      <alignment horizontal="center"/>
    </xf>
    <xf numFmtId="190" fontId="36" fillId="0" borderId="0" xfId="19" applyNumberFormat="1" applyFont="1" applyBorder="1" applyAlignment="1">
      <alignment horizontal="center"/>
    </xf>
    <xf numFmtId="190" fontId="30" fillId="0" borderId="0" xfId="19" applyNumberFormat="1" applyFont="1" applyAlignment="1">
      <alignment horizontal="center"/>
    </xf>
    <xf numFmtId="15" fontId="30" fillId="0" borderId="0" xfId="28" applyNumberFormat="1" applyFont="1" applyBorder="1" applyAlignment="1">
      <alignment horizontal="center"/>
      <protection/>
    </xf>
    <xf numFmtId="190" fontId="30" fillId="0" borderId="0" xfId="19" applyNumberFormat="1" applyFont="1" applyFill="1" applyAlignment="1">
      <alignment horizontal="center"/>
    </xf>
    <xf numFmtId="194" fontId="27" fillId="0" borderId="1" xfId="28" applyNumberFormat="1" applyFont="1" applyBorder="1" applyAlignment="1">
      <alignment horizontal="center"/>
      <protection/>
    </xf>
    <xf numFmtId="0" fontId="27" fillId="0" borderId="0" xfId="30" applyFont="1" applyBorder="1" applyAlignment="1">
      <alignment horizontal="center"/>
      <protection/>
    </xf>
    <xf numFmtId="0" fontId="55" fillId="0" borderId="1" xfId="30" applyFont="1" applyBorder="1" applyAlignment="1">
      <alignment horizontal="center"/>
      <protection/>
    </xf>
    <xf numFmtId="15" fontId="30" fillId="0" borderId="0" xfId="28" applyNumberFormat="1" applyFont="1" applyBorder="1" applyAlignment="1">
      <alignment horizontal="left"/>
      <protection/>
    </xf>
    <xf numFmtId="190" fontId="30" fillId="0" borderId="0" xfId="19" applyNumberFormat="1" applyFont="1" applyAlignment="1">
      <alignment/>
    </xf>
    <xf numFmtId="0" fontId="6" fillId="0" borderId="0" xfId="0" applyFont="1" applyAlignment="1">
      <alignment horizontal="center"/>
    </xf>
    <xf numFmtId="0" fontId="39" fillId="0" borderId="0" xfId="0" applyFont="1" applyAlignment="1">
      <alignment horizontal="center"/>
    </xf>
    <xf numFmtId="0" fontId="3" fillId="0" borderId="0" xfId="27" applyFont="1" applyFill="1" applyAlignment="1">
      <alignment horizontal="center"/>
      <protection/>
    </xf>
    <xf numFmtId="0" fontId="3" fillId="0" borderId="0" xfId="0" applyFont="1" applyBorder="1" applyAlignment="1">
      <alignment horizontal="left"/>
    </xf>
    <xf numFmtId="14" fontId="36" fillId="0" borderId="0" xfId="0" applyNumberFormat="1" applyFont="1" applyBorder="1" applyAlignment="1">
      <alignment horizontal="center"/>
    </xf>
    <xf numFmtId="0" fontId="3" fillId="0" borderId="0" xfId="0" applyFont="1" applyAlignment="1">
      <alignment horizontal="center"/>
    </xf>
    <xf numFmtId="0" fontId="3" fillId="0" borderId="0" xfId="0" applyFont="1" applyAlignment="1">
      <alignment/>
    </xf>
    <xf numFmtId="0" fontId="37" fillId="0" borderId="0" xfId="0" applyFont="1" applyAlignment="1">
      <alignment horizontal="center"/>
    </xf>
    <xf numFmtId="0" fontId="30" fillId="0" borderId="11" xfId="0" applyFont="1" applyBorder="1" applyAlignment="1">
      <alignment horizontal="center" vertical="distributed"/>
    </xf>
    <xf numFmtId="0" fontId="30" fillId="0" borderId="12" xfId="0" applyFont="1" applyBorder="1" applyAlignment="1">
      <alignment horizontal="center" vertical="distributed"/>
    </xf>
    <xf numFmtId="0" fontId="58" fillId="0" borderId="7" xfId="0" applyFont="1" applyBorder="1" applyAlignment="1">
      <alignment horizontal="center"/>
    </xf>
    <xf numFmtId="0" fontId="58" fillId="0" borderId="9" xfId="0" applyFont="1" applyBorder="1" applyAlignment="1">
      <alignment horizontal="center"/>
    </xf>
    <xf numFmtId="0" fontId="37" fillId="0" borderId="0" xfId="0" applyFont="1" applyAlignment="1">
      <alignment horizontal="justify" wrapText="1"/>
    </xf>
    <xf numFmtId="0" fontId="27" fillId="0" borderId="0" xfId="0" applyFont="1" applyAlignment="1">
      <alignment horizontal="justify"/>
    </xf>
    <xf numFmtId="0" fontId="37" fillId="0" borderId="0" xfId="0" applyFont="1" applyAlignment="1">
      <alignment horizontal="left" vertical="justify" wrapText="1"/>
    </xf>
    <xf numFmtId="0" fontId="27" fillId="0" borderId="0" xfId="0" applyFont="1" applyAlignment="1">
      <alignment horizontal="left" vertical="justify" wrapText="1"/>
    </xf>
    <xf numFmtId="0" fontId="10" fillId="0" borderId="20" xfId="0" applyFont="1" applyBorder="1" applyAlignment="1">
      <alignment horizontal="center" wrapText="1"/>
    </xf>
    <xf numFmtId="0" fontId="36" fillId="0" borderId="8" xfId="0" applyFont="1" applyBorder="1" applyAlignment="1">
      <alignment horizontal="center" wrapText="1"/>
    </xf>
    <xf numFmtId="0" fontId="34" fillId="0" borderId="0" xfId="38" applyNumberFormat="1" applyFont="1" applyBorder="1" applyAlignment="1">
      <alignment horizontal="center"/>
      <protection/>
    </xf>
    <xf numFmtId="0" fontId="18" fillId="0" borderId="0" xfId="38" applyNumberFormat="1" applyFont="1" applyBorder="1" applyAlignment="1">
      <alignment horizontal="center"/>
      <protection/>
    </xf>
    <xf numFmtId="0" fontId="34" fillId="0" borderId="0" xfId="38" applyFont="1" applyBorder="1" applyAlignment="1">
      <alignment horizontal="center"/>
      <protection/>
    </xf>
    <xf numFmtId="0" fontId="18" fillId="0" borderId="0" xfId="38" applyFont="1" applyBorder="1" applyAlignment="1">
      <alignment horizontal="center"/>
      <protection/>
    </xf>
    <xf numFmtId="0" fontId="30" fillId="0" borderId="3" xfId="0" applyFont="1" applyBorder="1" applyAlignment="1">
      <alignment horizontal="center" vertical="distributed"/>
    </xf>
    <xf numFmtId="0" fontId="30" fillId="0" borderId="15" xfId="0" applyFont="1" applyBorder="1" applyAlignment="1">
      <alignment horizontal="center" vertical="distributed"/>
    </xf>
    <xf numFmtId="0" fontId="7" fillId="0" borderId="6" xfId="0" applyFont="1" applyBorder="1" applyAlignment="1">
      <alignment horizontal="center" vertical="distributed"/>
    </xf>
    <xf numFmtId="0" fontId="27" fillId="0" borderId="8" xfId="0" applyFont="1" applyBorder="1" applyAlignment="1">
      <alignment horizontal="center" vertical="distributed"/>
    </xf>
    <xf numFmtId="10" fontId="7" fillId="2" borderId="0" xfId="0" applyNumberFormat="1" applyFont="1" applyFill="1" applyAlignment="1">
      <alignment horizontal="right" vertical="top" wrapText="1"/>
    </xf>
    <xf numFmtId="10" fontId="7" fillId="2" borderId="0" xfId="0" applyNumberFormat="1" applyFont="1" applyFill="1" applyBorder="1" applyAlignment="1">
      <alignment horizontal="right" vertical="top" wrapText="1"/>
    </xf>
    <xf numFmtId="0" fontId="3" fillId="0" borderId="0" xfId="0" applyFont="1" applyAlignment="1">
      <alignment vertical="center" wrapText="1"/>
    </xf>
    <xf numFmtId="10" fontId="91" fillId="0" borderId="0" xfId="0" applyNumberFormat="1" applyFont="1" applyAlignment="1">
      <alignment horizontal="right" vertical="top" wrapText="1"/>
    </xf>
    <xf numFmtId="0" fontId="7" fillId="0" borderId="0" xfId="0" applyFont="1" applyAlignment="1">
      <alignment horizontal="right" vertical="top" wrapText="1"/>
    </xf>
    <xf numFmtId="0" fontId="91" fillId="0" borderId="0" xfId="0" applyFont="1" applyAlignment="1">
      <alignment horizontal="right" vertical="top" wrapText="1"/>
    </xf>
    <xf numFmtId="0" fontId="7" fillId="0" borderId="0" xfId="0" applyFont="1" applyAlignment="1">
      <alignment vertical="top" wrapText="1"/>
    </xf>
    <xf numFmtId="0" fontId="90" fillId="0" borderId="0" xfId="0" applyFont="1" applyAlignment="1">
      <alignment horizontal="right" vertical="top" wrapText="1"/>
    </xf>
    <xf numFmtId="0" fontId="8" fillId="0" borderId="0" xfId="0" applyFont="1" applyAlignment="1">
      <alignment horizontal="right" vertical="top" wrapText="1"/>
    </xf>
    <xf numFmtId="10" fontId="8" fillId="2" borderId="0" xfId="0" applyNumberFormat="1" applyFont="1" applyFill="1" applyAlignment="1">
      <alignment horizontal="right" vertical="top" wrapText="1"/>
    </xf>
    <xf numFmtId="0" fontId="7" fillId="0" borderId="0" xfId="0" applyFont="1" applyBorder="1" applyAlignment="1">
      <alignment vertical="top" wrapText="1"/>
    </xf>
    <xf numFmtId="10" fontId="8" fillId="2" borderId="0" xfId="0" applyNumberFormat="1" applyFont="1" applyFill="1" applyBorder="1" applyAlignment="1">
      <alignment horizontal="right" vertical="top" wrapText="1"/>
    </xf>
    <xf numFmtId="10" fontId="90" fillId="0" borderId="0" xfId="0" applyNumberFormat="1" applyFont="1" applyAlignment="1">
      <alignment horizontal="right" vertical="top" wrapText="1"/>
    </xf>
    <xf numFmtId="14" fontId="3" fillId="0" borderId="28" xfId="0" applyNumberFormat="1" applyFont="1" applyBorder="1" applyAlignment="1" quotePrefix="1">
      <alignment horizontal="right" vertical="top" wrapText="1"/>
    </xf>
    <xf numFmtId="0" fontId="3" fillId="0" borderId="28" xfId="0" applyFont="1" applyBorder="1" applyAlignment="1">
      <alignment horizontal="right" vertical="top" wrapText="1"/>
    </xf>
    <xf numFmtId="0" fontId="36" fillId="0" borderId="0" xfId="0" applyFont="1" applyAlignment="1">
      <alignment horizontal="right" vertical="top" wrapText="1"/>
    </xf>
    <xf numFmtId="0" fontId="3" fillId="0" borderId="0" xfId="0" applyFont="1" applyAlignment="1">
      <alignment horizontal="right" vertical="top" wrapText="1"/>
    </xf>
    <xf numFmtId="0" fontId="8" fillId="0" borderId="0" xfId="0" applyFont="1" applyBorder="1" applyAlignment="1">
      <alignment vertical="top" wrapText="1"/>
    </xf>
    <xf numFmtId="0" fontId="7" fillId="0" borderId="0" xfId="0" applyFont="1" applyBorder="1" applyAlignment="1">
      <alignment horizontal="center" vertical="top" wrapText="1"/>
    </xf>
    <xf numFmtId="14" fontId="7" fillId="0" borderId="0" xfId="0" applyNumberFormat="1" applyFont="1" applyBorder="1" applyAlignment="1">
      <alignment horizontal="right" vertical="top" wrapText="1"/>
    </xf>
    <xf numFmtId="0" fontId="7" fillId="0" borderId="0" xfId="0" applyFont="1" applyBorder="1" applyAlignment="1">
      <alignment horizontal="right" vertical="top" wrapText="1"/>
    </xf>
    <xf numFmtId="0" fontId="3" fillId="0" borderId="0" xfId="0" applyFont="1" applyAlignment="1">
      <alignment horizontal="center" vertical="top" wrapText="1"/>
    </xf>
    <xf numFmtId="0" fontId="3" fillId="0" borderId="0" xfId="0" applyFont="1" applyAlignment="1">
      <alignment vertical="top" wrapText="1"/>
    </xf>
    <xf numFmtId="0" fontId="36" fillId="0" borderId="0" xfId="0" applyFont="1" applyAlignment="1">
      <alignment vertical="top" wrapText="1"/>
    </xf>
    <xf numFmtId="0" fontId="36" fillId="0" borderId="28" xfId="0" applyFont="1" applyBorder="1" applyAlignment="1">
      <alignment vertical="top" wrapText="1"/>
    </xf>
    <xf numFmtId="0" fontId="3" fillId="0" borderId="28" xfId="0" applyFont="1" applyBorder="1" applyAlignment="1">
      <alignment vertical="top" wrapText="1"/>
    </xf>
    <xf numFmtId="10" fontId="3" fillId="2" borderId="0" xfId="0" applyNumberFormat="1" applyFont="1" applyFill="1" applyBorder="1" applyAlignment="1">
      <alignment horizontal="right" vertical="top" wrapText="1"/>
    </xf>
    <xf numFmtId="0" fontId="36" fillId="0" borderId="0" xfId="0" applyFont="1" applyAlignment="1">
      <alignment horizontal="center" vertical="top" wrapText="1"/>
    </xf>
    <xf numFmtId="0" fontId="3" fillId="0" borderId="0" xfId="0" applyFont="1" applyBorder="1" applyAlignment="1">
      <alignment vertical="top" wrapText="1"/>
    </xf>
    <xf numFmtId="0" fontId="87" fillId="0" borderId="0" xfId="0" applyFont="1" applyAlignment="1">
      <alignment horizontal="right" vertical="top" wrapText="1"/>
    </xf>
    <xf numFmtId="10" fontId="3" fillId="2" borderId="0" xfId="0" applyNumberFormat="1" applyFont="1" applyFill="1" applyAlignment="1">
      <alignment horizontal="right" vertical="top" wrapText="1"/>
    </xf>
    <xf numFmtId="0" fontId="36" fillId="0" borderId="0" xfId="0" applyFont="1" applyAlignment="1">
      <alignment horizontal="center"/>
    </xf>
  </cellXfs>
  <cellStyles count="29">
    <cellStyle name="Normal" xfId="0"/>
    <cellStyle name="Comma" xfId="15"/>
    <cellStyle name="Comma [0]" xfId="16"/>
    <cellStyle name="Comma_Market statistic 2008" xfId="17"/>
    <cellStyle name="Comma_Page15" xfId="18"/>
    <cellStyle name="Comma_Page16 (new)" xfId="19"/>
    <cellStyle name="Comma_Page4 (as at Nov)" xfId="20"/>
    <cellStyle name="Currency" xfId="21"/>
    <cellStyle name="Currency [0]" xfId="22"/>
    <cellStyle name="Euro" xfId="23"/>
    <cellStyle name="Followed Hyperlink" xfId="24"/>
    <cellStyle name="Hyperlink" xfId="25"/>
    <cellStyle name="Normal_all in one" xfId="26"/>
    <cellStyle name="Normal_Market statistic 2008" xfId="27"/>
    <cellStyle name="Normal_Page1-1" xfId="28"/>
    <cellStyle name="Normal_Page15" xfId="29"/>
    <cellStyle name="Normal_Page16 (new)" xfId="30"/>
    <cellStyle name="Normal_Page1718" xfId="31"/>
    <cellStyle name="Normal_Page4 (as at Nov)" xfId="32"/>
    <cellStyle name="Normal_Sheet1" xfId="33"/>
    <cellStyle name="Normal_Sheet1_1" xfId="34"/>
    <cellStyle name="Percent" xfId="35"/>
    <cellStyle name="一般_CE-0004" xfId="36"/>
    <cellStyle name="一般_CE-0016" xfId="37"/>
    <cellStyle name="一般_Ce-derivatives" xfId="38"/>
    <cellStyle name="千分位[0]_CE-0004" xfId="39"/>
    <cellStyle name="千分位_CE-0004" xfId="40"/>
    <cellStyle name="貨幣 [0]_CE-0004" xfId="41"/>
    <cellStyle name="貨幣_CE-0004" xfId="4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57150</xdr:rowOff>
    </xdr:from>
    <xdr:to>
      <xdr:col>2</xdr:col>
      <xdr:colOff>123825</xdr:colOff>
      <xdr:row>0</xdr:row>
      <xdr:rowOff>781050</xdr:rowOff>
    </xdr:to>
    <xdr:pic>
      <xdr:nvPicPr>
        <xdr:cNvPr id="1" name="Picture 5"/>
        <xdr:cNvPicPr preferRelativeResize="1">
          <a:picLocks noChangeAspect="1"/>
        </xdr:cNvPicPr>
      </xdr:nvPicPr>
      <xdr:blipFill>
        <a:blip r:embed="rId1"/>
        <a:stretch>
          <a:fillRect/>
        </a:stretch>
      </xdr:blipFill>
      <xdr:spPr>
        <a:xfrm>
          <a:off x="114300" y="57150"/>
          <a:ext cx="140970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7</xdr:row>
      <xdr:rowOff>0</xdr:rowOff>
    </xdr:from>
    <xdr:to>
      <xdr:col>1</xdr:col>
      <xdr:colOff>914400</xdr:colOff>
      <xdr:row>7</xdr:row>
      <xdr:rowOff>228600</xdr:rowOff>
    </xdr:to>
    <xdr:pic>
      <xdr:nvPicPr>
        <xdr:cNvPr id="1" name="Picture 1" hidden="1"/>
        <xdr:cNvPicPr preferRelativeResize="1">
          <a:picLocks noChangeAspect="1"/>
        </xdr:cNvPicPr>
      </xdr:nvPicPr>
      <xdr:blipFill>
        <a:blip r:embed="rId1"/>
        <a:stretch>
          <a:fillRect/>
        </a:stretch>
      </xdr:blipFill>
      <xdr:spPr>
        <a:xfrm>
          <a:off x="781050" y="1343025"/>
          <a:ext cx="914400" cy="228600"/>
        </a:xfrm>
        <a:prstGeom prst="rect">
          <a:avLst/>
        </a:prstGeom>
        <a:noFill/>
        <a:ln w="9525" cmpd="sng">
          <a:noFill/>
        </a:ln>
      </xdr:spPr>
    </xdr:pic>
    <xdr:clientData/>
  </xdr:twoCellAnchor>
  <xdr:twoCellAnchor editAs="oneCell">
    <xdr:from>
      <xdr:col>2</xdr:col>
      <xdr:colOff>0</xdr:colOff>
      <xdr:row>7</xdr:row>
      <xdr:rowOff>0</xdr:rowOff>
    </xdr:from>
    <xdr:to>
      <xdr:col>2</xdr:col>
      <xdr:colOff>914400</xdr:colOff>
      <xdr:row>7</xdr:row>
      <xdr:rowOff>228600</xdr:rowOff>
    </xdr:to>
    <xdr:pic>
      <xdr:nvPicPr>
        <xdr:cNvPr id="2" name="Picture 2" hidden="1"/>
        <xdr:cNvPicPr preferRelativeResize="1">
          <a:picLocks noChangeAspect="1"/>
        </xdr:cNvPicPr>
      </xdr:nvPicPr>
      <xdr:blipFill>
        <a:blip r:embed="rId1"/>
        <a:stretch>
          <a:fillRect/>
        </a:stretch>
      </xdr:blipFill>
      <xdr:spPr>
        <a:xfrm>
          <a:off x="5114925" y="1343025"/>
          <a:ext cx="914400" cy="228600"/>
        </a:xfrm>
        <a:prstGeom prst="rect">
          <a:avLst/>
        </a:prstGeom>
        <a:noFill/>
        <a:ln w="9525" cmpd="sng">
          <a:noFill/>
        </a:ln>
      </xdr:spPr>
    </xdr:pic>
    <xdr:clientData/>
  </xdr:twoCellAnchor>
  <xdr:twoCellAnchor editAs="oneCell">
    <xdr:from>
      <xdr:col>2</xdr:col>
      <xdr:colOff>0</xdr:colOff>
      <xdr:row>7</xdr:row>
      <xdr:rowOff>0</xdr:rowOff>
    </xdr:from>
    <xdr:to>
      <xdr:col>2</xdr:col>
      <xdr:colOff>914400</xdr:colOff>
      <xdr:row>7</xdr:row>
      <xdr:rowOff>228600</xdr:rowOff>
    </xdr:to>
    <xdr:pic>
      <xdr:nvPicPr>
        <xdr:cNvPr id="3" name="Picture 3" hidden="1"/>
        <xdr:cNvPicPr preferRelativeResize="1">
          <a:picLocks noChangeAspect="1"/>
        </xdr:cNvPicPr>
      </xdr:nvPicPr>
      <xdr:blipFill>
        <a:blip r:embed="rId1"/>
        <a:stretch>
          <a:fillRect/>
        </a:stretch>
      </xdr:blipFill>
      <xdr:spPr>
        <a:xfrm>
          <a:off x="5114925" y="1343025"/>
          <a:ext cx="914400" cy="228600"/>
        </a:xfrm>
        <a:prstGeom prst="rect">
          <a:avLst/>
        </a:prstGeom>
        <a:noFill/>
        <a:ln w="9525" cmpd="sng">
          <a:noFill/>
        </a:ln>
      </xdr:spPr>
    </xdr:pic>
    <xdr:clientData/>
  </xdr:twoCellAnchor>
  <xdr:twoCellAnchor editAs="oneCell">
    <xdr:from>
      <xdr:col>2</xdr:col>
      <xdr:colOff>0</xdr:colOff>
      <xdr:row>7</xdr:row>
      <xdr:rowOff>0</xdr:rowOff>
    </xdr:from>
    <xdr:to>
      <xdr:col>2</xdr:col>
      <xdr:colOff>914400</xdr:colOff>
      <xdr:row>7</xdr:row>
      <xdr:rowOff>228600</xdr:rowOff>
    </xdr:to>
    <xdr:pic>
      <xdr:nvPicPr>
        <xdr:cNvPr id="4" name="Picture 4" hidden="1"/>
        <xdr:cNvPicPr preferRelativeResize="1">
          <a:picLocks noChangeAspect="1"/>
        </xdr:cNvPicPr>
      </xdr:nvPicPr>
      <xdr:blipFill>
        <a:blip r:embed="rId1"/>
        <a:stretch>
          <a:fillRect/>
        </a:stretch>
      </xdr:blipFill>
      <xdr:spPr>
        <a:xfrm>
          <a:off x="5114925" y="1343025"/>
          <a:ext cx="914400" cy="228600"/>
        </a:xfrm>
        <a:prstGeom prst="rect">
          <a:avLst/>
        </a:prstGeom>
        <a:noFill/>
        <a:ln w="9525" cmpd="sng">
          <a:noFill/>
        </a:ln>
      </xdr:spPr>
    </xdr:pic>
    <xdr:clientData/>
  </xdr:twoCellAnchor>
  <xdr:twoCellAnchor editAs="oneCell">
    <xdr:from>
      <xdr:col>1</xdr:col>
      <xdr:colOff>0</xdr:colOff>
      <xdr:row>19</xdr:row>
      <xdr:rowOff>0</xdr:rowOff>
    </xdr:from>
    <xdr:to>
      <xdr:col>1</xdr:col>
      <xdr:colOff>914400</xdr:colOff>
      <xdr:row>20</xdr:row>
      <xdr:rowOff>19050</xdr:rowOff>
    </xdr:to>
    <xdr:pic>
      <xdr:nvPicPr>
        <xdr:cNvPr id="5" name="Picture 13" hidden="1"/>
        <xdr:cNvPicPr preferRelativeResize="1">
          <a:picLocks noChangeAspect="1"/>
        </xdr:cNvPicPr>
      </xdr:nvPicPr>
      <xdr:blipFill>
        <a:blip r:embed="rId1"/>
        <a:stretch>
          <a:fillRect/>
        </a:stretch>
      </xdr:blipFill>
      <xdr:spPr>
        <a:xfrm>
          <a:off x="781050" y="4772025"/>
          <a:ext cx="914400" cy="228600"/>
        </a:xfrm>
        <a:prstGeom prst="rect">
          <a:avLst/>
        </a:prstGeom>
        <a:noFill/>
        <a:ln w="9525" cmpd="sng">
          <a:noFill/>
        </a:ln>
      </xdr:spPr>
    </xdr:pic>
    <xdr:clientData/>
  </xdr:twoCellAnchor>
  <xdr:twoCellAnchor editAs="oneCell">
    <xdr:from>
      <xdr:col>2</xdr:col>
      <xdr:colOff>0</xdr:colOff>
      <xdr:row>19</xdr:row>
      <xdr:rowOff>0</xdr:rowOff>
    </xdr:from>
    <xdr:to>
      <xdr:col>2</xdr:col>
      <xdr:colOff>914400</xdr:colOff>
      <xdr:row>20</xdr:row>
      <xdr:rowOff>19050</xdr:rowOff>
    </xdr:to>
    <xdr:pic>
      <xdr:nvPicPr>
        <xdr:cNvPr id="6" name="Picture 14" hidden="1"/>
        <xdr:cNvPicPr preferRelativeResize="1">
          <a:picLocks noChangeAspect="1"/>
        </xdr:cNvPicPr>
      </xdr:nvPicPr>
      <xdr:blipFill>
        <a:blip r:embed="rId1"/>
        <a:stretch>
          <a:fillRect/>
        </a:stretch>
      </xdr:blipFill>
      <xdr:spPr>
        <a:xfrm>
          <a:off x="5114925" y="4772025"/>
          <a:ext cx="914400" cy="228600"/>
        </a:xfrm>
        <a:prstGeom prst="rect">
          <a:avLst/>
        </a:prstGeom>
        <a:noFill/>
        <a:ln w="9525" cmpd="sng">
          <a:noFill/>
        </a:ln>
      </xdr:spPr>
    </xdr:pic>
    <xdr:clientData/>
  </xdr:twoCellAnchor>
  <xdr:twoCellAnchor editAs="oneCell">
    <xdr:from>
      <xdr:col>2</xdr:col>
      <xdr:colOff>0</xdr:colOff>
      <xdr:row>19</xdr:row>
      <xdr:rowOff>0</xdr:rowOff>
    </xdr:from>
    <xdr:to>
      <xdr:col>2</xdr:col>
      <xdr:colOff>914400</xdr:colOff>
      <xdr:row>20</xdr:row>
      <xdr:rowOff>19050</xdr:rowOff>
    </xdr:to>
    <xdr:pic>
      <xdr:nvPicPr>
        <xdr:cNvPr id="7" name="Picture 15" hidden="1"/>
        <xdr:cNvPicPr preferRelativeResize="1">
          <a:picLocks noChangeAspect="1"/>
        </xdr:cNvPicPr>
      </xdr:nvPicPr>
      <xdr:blipFill>
        <a:blip r:embed="rId1"/>
        <a:stretch>
          <a:fillRect/>
        </a:stretch>
      </xdr:blipFill>
      <xdr:spPr>
        <a:xfrm>
          <a:off x="5114925" y="4772025"/>
          <a:ext cx="914400" cy="228600"/>
        </a:xfrm>
        <a:prstGeom prst="rect">
          <a:avLst/>
        </a:prstGeom>
        <a:noFill/>
        <a:ln w="9525" cmpd="sng">
          <a:noFill/>
        </a:ln>
      </xdr:spPr>
    </xdr:pic>
    <xdr:clientData/>
  </xdr:twoCellAnchor>
  <xdr:twoCellAnchor editAs="oneCell">
    <xdr:from>
      <xdr:col>2</xdr:col>
      <xdr:colOff>0</xdr:colOff>
      <xdr:row>19</xdr:row>
      <xdr:rowOff>0</xdr:rowOff>
    </xdr:from>
    <xdr:to>
      <xdr:col>2</xdr:col>
      <xdr:colOff>914400</xdr:colOff>
      <xdr:row>20</xdr:row>
      <xdr:rowOff>19050</xdr:rowOff>
    </xdr:to>
    <xdr:pic>
      <xdr:nvPicPr>
        <xdr:cNvPr id="8" name="Picture 16" hidden="1"/>
        <xdr:cNvPicPr preferRelativeResize="1">
          <a:picLocks noChangeAspect="1"/>
        </xdr:cNvPicPr>
      </xdr:nvPicPr>
      <xdr:blipFill>
        <a:blip r:embed="rId1"/>
        <a:stretch>
          <a:fillRect/>
        </a:stretch>
      </xdr:blipFill>
      <xdr:spPr>
        <a:xfrm>
          <a:off x="5114925" y="4772025"/>
          <a:ext cx="914400" cy="228600"/>
        </a:xfrm>
        <a:prstGeom prst="rect">
          <a:avLst/>
        </a:prstGeom>
        <a:noFill/>
        <a:ln w="9525" cmpd="sng">
          <a:noFill/>
        </a:ln>
      </xdr:spPr>
    </xdr:pic>
    <xdr:clientData/>
  </xdr:twoCellAnchor>
  <xdr:twoCellAnchor editAs="oneCell">
    <xdr:from>
      <xdr:col>1</xdr:col>
      <xdr:colOff>0</xdr:colOff>
      <xdr:row>19</xdr:row>
      <xdr:rowOff>0</xdr:rowOff>
    </xdr:from>
    <xdr:to>
      <xdr:col>1</xdr:col>
      <xdr:colOff>914400</xdr:colOff>
      <xdr:row>20</xdr:row>
      <xdr:rowOff>19050</xdr:rowOff>
    </xdr:to>
    <xdr:pic>
      <xdr:nvPicPr>
        <xdr:cNvPr id="9" name="Picture 17" hidden="1"/>
        <xdr:cNvPicPr preferRelativeResize="1">
          <a:picLocks noChangeAspect="1"/>
        </xdr:cNvPicPr>
      </xdr:nvPicPr>
      <xdr:blipFill>
        <a:blip r:embed="rId1"/>
        <a:stretch>
          <a:fillRect/>
        </a:stretch>
      </xdr:blipFill>
      <xdr:spPr>
        <a:xfrm>
          <a:off x="781050" y="4772025"/>
          <a:ext cx="914400" cy="228600"/>
        </a:xfrm>
        <a:prstGeom prst="rect">
          <a:avLst/>
        </a:prstGeom>
        <a:noFill/>
        <a:ln w="9525" cmpd="sng">
          <a:noFill/>
        </a:ln>
      </xdr:spPr>
    </xdr:pic>
    <xdr:clientData/>
  </xdr:twoCellAnchor>
  <xdr:twoCellAnchor editAs="oneCell">
    <xdr:from>
      <xdr:col>2</xdr:col>
      <xdr:colOff>0</xdr:colOff>
      <xdr:row>19</xdr:row>
      <xdr:rowOff>0</xdr:rowOff>
    </xdr:from>
    <xdr:to>
      <xdr:col>2</xdr:col>
      <xdr:colOff>914400</xdr:colOff>
      <xdr:row>20</xdr:row>
      <xdr:rowOff>19050</xdr:rowOff>
    </xdr:to>
    <xdr:pic>
      <xdr:nvPicPr>
        <xdr:cNvPr id="10" name="Picture 18" hidden="1"/>
        <xdr:cNvPicPr preferRelativeResize="1">
          <a:picLocks noChangeAspect="1"/>
        </xdr:cNvPicPr>
      </xdr:nvPicPr>
      <xdr:blipFill>
        <a:blip r:embed="rId1"/>
        <a:stretch>
          <a:fillRect/>
        </a:stretch>
      </xdr:blipFill>
      <xdr:spPr>
        <a:xfrm>
          <a:off x="5114925" y="4772025"/>
          <a:ext cx="914400" cy="228600"/>
        </a:xfrm>
        <a:prstGeom prst="rect">
          <a:avLst/>
        </a:prstGeom>
        <a:noFill/>
        <a:ln w="9525" cmpd="sng">
          <a:noFill/>
        </a:ln>
      </xdr:spPr>
    </xdr:pic>
    <xdr:clientData/>
  </xdr:twoCellAnchor>
  <xdr:twoCellAnchor editAs="oneCell">
    <xdr:from>
      <xdr:col>2</xdr:col>
      <xdr:colOff>0</xdr:colOff>
      <xdr:row>19</xdr:row>
      <xdr:rowOff>0</xdr:rowOff>
    </xdr:from>
    <xdr:to>
      <xdr:col>2</xdr:col>
      <xdr:colOff>914400</xdr:colOff>
      <xdr:row>20</xdr:row>
      <xdr:rowOff>19050</xdr:rowOff>
    </xdr:to>
    <xdr:pic>
      <xdr:nvPicPr>
        <xdr:cNvPr id="11" name="Picture 19" hidden="1"/>
        <xdr:cNvPicPr preferRelativeResize="1">
          <a:picLocks noChangeAspect="1"/>
        </xdr:cNvPicPr>
      </xdr:nvPicPr>
      <xdr:blipFill>
        <a:blip r:embed="rId1"/>
        <a:stretch>
          <a:fillRect/>
        </a:stretch>
      </xdr:blipFill>
      <xdr:spPr>
        <a:xfrm>
          <a:off x="5114925" y="4772025"/>
          <a:ext cx="914400" cy="228600"/>
        </a:xfrm>
        <a:prstGeom prst="rect">
          <a:avLst/>
        </a:prstGeom>
        <a:noFill/>
        <a:ln w="9525" cmpd="sng">
          <a:noFill/>
        </a:ln>
      </xdr:spPr>
    </xdr:pic>
    <xdr:clientData/>
  </xdr:twoCellAnchor>
  <xdr:twoCellAnchor editAs="oneCell">
    <xdr:from>
      <xdr:col>2</xdr:col>
      <xdr:colOff>0</xdr:colOff>
      <xdr:row>19</xdr:row>
      <xdr:rowOff>0</xdr:rowOff>
    </xdr:from>
    <xdr:to>
      <xdr:col>2</xdr:col>
      <xdr:colOff>914400</xdr:colOff>
      <xdr:row>20</xdr:row>
      <xdr:rowOff>19050</xdr:rowOff>
    </xdr:to>
    <xdr:pic>
      <xdr:nvPicPr>
        <xdr:cNvPr id="12" name="Picture 20" hidden="1"/>
        <xdr:cNvPicPr preferRelativeResize="1">
          <a:picLocks noChangeAspect="1"/>
        </xdr:cNvPicPr>
      </xdr:nvPicPr>
      <xdr:blipFill>
        <a:blip r:embed="rId1"/>
        <a:stretch>
          <a:fillRect/>
        </a:stretch>
      </xdr:blipFill>
      <xdr:spPr>
        <a:xfrm>
          <a:off x="5114925" y="4772025"/>
          <a:ext cx="914400" cy="228600"/>
        </a:xfrm>
        <a:prstGeom prst="rect">
          <a:avLst/>
        </a:prstGeom>
        <a:noFill/>
        <a:ln w="9525" cmpd="sng">
          <a:noFill/>
        </a:ln>
      </xdr:spPr>
    </xdr:pic>
    <xdr:clientData/>
  </xdr:twoCellAnchor>
  <xdr:twoCellAnchor editAs="oneCell">
    <xdr:from>
      <xdr:col>1</xdr:col>
      <xdr:colOff>0</xdr:colOff>
      <xdr:row>20</xdr:row>
      <xdr:rowOff>0</xdr:rowOff>
    </xdr:from>
    <xdr:to>
      <xdr:col>1</xdr:col>
      <xdr:colOff>914400</xdr:colOff>
      <xdr:row>21</xdr:row>
      <xdr:rowOff>28575</xdr:rowOff>
    </xdr:to>
    <xdr:pic>
      <xdr:nvPicPr>
        <xdr:cNvPr id="13" name="Picture 21" hidden="1"/>
        <xdr:cNvPicPr preferRelativeResize="1">
          <a:picLocks noChangeAspect="1"/>
        </xdr:cNvPicPr>
      </xdr:nvPicPr>
      <xdr:blipFill>
        <a:blip r:embed="rId1"/>
        <a:stretch>
          <a:fillRect/>
        </a:stretch>
      </xdr:blipFill>
      <xdr:spPr>
        <a:xfrm>
          <a:off x="781050" y="4981575"/>
          <a:ext cx="914400" cy="228600"/>
        </a:xfrm>
        <a:prstGeom prst="rect">
          <a:avLst/>
        </a:prstGeom>
        <a:noFill/>
        <a:ln w="9525" cmpd="sng">
          <a:noFill/>
        </a:ln>
      </xdr:spPr>
    </xdr:pic>
    <xdr:clientData/>
  </xdr:twoCellAnchor>
  <xdr:twoCellAnchor editAs="oneCell">
    <xdr:from>
      <xdr:col>2</xdr:col>
      <xdr:colOff>0</xdr:colOff>
      <xdr:row>20</xdr:row>
      <xdr:rowOff>0</xdr:rowOff>
    </xdr:from>
    <xdr:to>
      <xdr:col>2</xdr:col>
      <xdr:colOff>914400</xdr:colOff>
      <xdr:row>21</xdr:row>
      <xdr:rowOff>28575</xdr:rowOff>
    </xdr:to>
    <xdr:pic>
      <xdr:nvPicPr>
        <xdr:cNvPr id="14" name="Picture 22" hidden="1"/>
        <xdr:cNvPicPr preferRelativeResize="1">
          <a:picLocks noChangeAspect="1"/>
        </xdr:cNvPicPr>
      </xdr:nvPicPr>
      <xdr:blipFill>
        <a:blip r:embed="rId1"/>
        <a:stretch>
          <a:fillRect/>
        </a:stretch>
      </xdr:blipFill>
      <xdr:spPr>
        <a:xfrm>
          <a:off x="5114925" y="4981575"/>
          <a:ext cx="914400" cy="228600"/>
        </a:xfrm>
        <a:prstGeom prst="rect">
          <a:avLst/>
        </a:prstGeom>
        <a:noFill/>
        <a:ln w="9525" cmpd="sng">
          <a:noFill/>
        </a:ln>
      </xdr:spPr>
    </xdr:pic>
    <xdr:clientData/>
  </xdr:twoCellAnchor>
  <xdr:twoCellAnchor editAs="oneCell">
    <xdr:from>
      <xdr:col>2</xdr:col>
      <xdr:colOff>0</xdr:colOff>
      <xdr:row>20</xdr:row>
      <xdr:rowOff>0</xdr:rowOff>
    </xdr:from>
    <xdr:to>
      <xdr:col>2</xdr:col>
      <xdr:colOff>914400</xdr:colOff>
      <xdr:row>21</xdr:row>
      <xdr:rowOff>28575</xdr:rowOff>
    </xdr:to>
    <xdr:pic>
      <xdr:nvPicPr>
        <xdr:cNvPr id="15" name="Picture 23" hidden="1"/>
        <xdr:cNvPicPr preferRelativeResize="1">
          <a:picLocks noChangeAspect="1"/>
        </xdr:cNvPicPr>
      </xdr:nvPicPr>
      <xdr:blipFill>
        <a:blip r:embed="rId1"/>
        <a:stretch>
          <a:fillRect/>
        </a:stretch>
      </xdr:blipFill>
      <xdr:spPr>
        <a:xfrm>
          <a:off x="5114925" y="4981575"/>
          <a:ext cx="914400" cy="228600"/>
        </a:xfrm>
        <a:prstGeom prst="rect">
          <a:avLst/>
        </a:prstGeom>
        <a:noFill/>
        <a:ln w="9525" cmpd="sng">
          <a:noFill/>
        </a:ln>
      </xdr:spPr>
    </xdr:pic>
    <xdr:clientData/>
  </xdr:twoCellAnchor>
  <xdr:twoCellAnchor editAs="oneCell">
    <xdr:from>
      <xdr:col>2</xdr:col>
      <xdr:colOff>0</xdr:colOff>
      <xdr:row>20</xdr:row>
      <xdr:rowOff>0</xdr:rowOff>
    </xdr:from>
    <xdr:to>
      <xdr:col>2</xdr:col>
      <xdr:colOff>914400</xdr:colOff>
      <xdr:row>21</xdr:row>
      <xdr:rowOff>28575</xdr:rowOff>
    </xdr:to>
    <xdr:pic>
      <xdr:nvPicPr>
        <xdr:cNvPr id="16" name="Picture 24" hidden="1"/>
        <xdr:cNvPicPr preferRelativeResize="1">
          <a:picLocks noChangeAspect="1"/>
        </xdr:cNvPicPr>
      </xdr:nvPicPr>
      <xdr:blipFill>
        <a:blip r:embed="rId1"/>
        <a:stretch>
          <a:fillRect/>
        </a:stretch>
      </xdr:blipFill>
      <xdr:spPr>
        <a:xfrm>
          <a:off x="5114925" y="4981575"/>
          <a:ext cx="914400" cy="228600"/>
        </a:xfrm>
        <a:prstGeom prst="rect">
          <a:avLst/>
        </a:prstGeom>
        <a:noFill/>
        <a:ln w="9525" cmpd="sng">
          <a:noFill/>
        </a:ln>
      </xdr:spPr>
    </xdr:pic>
    <xdr:clientData/>
  </xdr:twoCellAnchor>
  <xdr:twoCellAnchor editAs="oneCell">
    <xdr:from>
      <xdr:col>1</xdr:col>
      <xdr:colOff>0</xdr:colOff>
      <xdr:row>19</xdr:row>
      <xdr:rowOff>0</xdr:rowOff>
    </xdr:from>
    <xdr:to>
      <xdr:col>1</xdr:col>
      <xdr:colOff>914400</xdr:colOff>
      <xdr:row>20</xdr:row>
      <xdr:rowOff>19050</xdr:rowOff>
    </xdr:to>
    <xdr:pic>
      <xdr:nvPicPr>
        <xdr:cNvPr id="17" name="Picture 29" hidden="1"/>
        <xdr:cNvPicPr preferRelativeResize="1">
          <a:picLocks noChangeAspect="1"/>
        </xdr:cNvPicPr>
      </xdr:nvPicPr>
      <xdr:blipFill>
        <a:blip r:embed="rId1"/>
        <a:stretch>
          <a:fillRect/>
        </a:stretch>
      </xdr:blipFill>
      <xdr:spPr>
        <a:xfrm>
          <a:off x="781050" y="4772025"/>
          <a:ext cx="914400" cy="228600"/>
        </a:xfrm>
        <a:prstGeom prst="rect">
          <a:avLst/>
        </a:prstGeom>
        <a:noFill/>
        <a:ln w="9525" cmpd="sng">
          <a:noFill/>
        </a:ln>
      </xdr:spPr>
    </xdr:pic>
    <xdr:clientData/>
  </xdr:twoCellAnchor>
  <xdr:twoCellAnchor editAs="oneCell">
    <xdr:from>
      <xdr:col>2</xdr:col>
      <xdr:colOff>0</xdr:colOff>
      <xdr:row>19</xdr:row>
      <xdr:rowOff>0</xdr:rowOff>
    </xdr:from>
    <xdr:to>
      <xdr:col>2</xdr:col>
      <xdr:colOff>914400</xdr:colOff>
      <xdr:row>20</xdr:row>
      <xdr:rowOff>19050</xdr:rowOff>
    </xdr:to>
    <xdr:pic>
      <xdr:nvPicPr>
        <xdr:cNvPr id="18" name="Picture 30" hidden="1"/>
        <xdr:cNvPicPr preferRelativeResize="1">
          <a:picLocks noChangeAspect="1"/>
        </xdr:cNvPicPr>
      </xdr:nvPicPr>
      <xdr:blipFill>
        <a:blip r:embed="rId1"/>
        <a:stretch>
          <a:fillRect/>
        </a:stretch>
      </xdr:blipFill>
      <xdr:spPr>
        <a:xfrm>
          <a:off x="5114925" y="4772025"/>
          <a:ext cx="914400" cy="228600"/>
        </a:xfrm>
        <a:prstGeom prst="rect">
          <a:avLst/>
        </a:prstGeom>
        <a:noFill/>
        <a:ln w="9525" cmpd="sng">
          <a:noFill/>
        </a:ln>
      </xdr:spPr>
    </xdr:pic>
    <xdr:clientData/>
  </xdr:twoCellAnchor>
  <xdr:twoCellAnchor editAs="oneCell">
    <xdr:from>
      <xdr:col>2</xdr:col>
      <xdr:colOff>0</xdr:colOff>
      <xdr:row>19</xdr:row>
      <xdr:rowOff>0</xdr:rowOff>
    </xdr:from>
    <xdr:to>
      <xdr:col>2</xdr:col>
      <xdr:colOff>914400</xdr:colOff>
      <xdr:row>20</xdr:row>
      <xdr:rowOff>19050</xdr:rowOff>
    </xdr:to>
    <xdr:pic>
      <xdr:nvPicPr>
        <xdr:cNvPr id="19" name="Picture 31" hidden="1"/>
        <xdr:cNvPicPr preferRelativeResize="1">
          <a:picLocks noChangeAspect="1"/>
        </xdr:cNvPicPr>
      </xdr:nvPicPr>
      <xdr:blipFill>
        <a:blip r:embed="rId1"/>
        <a:stretch>
          <a:fillRect/>
        </a:stretch>
      </xdr:blipFill>
      <xdr:spPr>
        <a:xfrm>
          <a:off x="5114925" y="4772025"/>
          <a:ext cx="914400" cy="228600"/>
        </a:xfrm>
        <a:prstGeom prst="rect">
          <a:avLst/>
        </a:prstGeom>
        <a:noFill/>
        <a:ln w="9525" cmpd="sng">
          <a:noFill/>
        </a:ln>
      </xdr:spPr>
    </xdr:pic>
    <xdr:clientData/>
  </xdr:twoCellAnchor>
  <xdr:twoCellAnchor editAs="oneCell">
    <xdr:from>
      <xdr:col>2</xdr:col>
      <xdr:colOff>0</xdr:colOff>
      <xdr:row>19</xdr:row>
      <xdr:rowOff>0</xdr:rowOff>
    </xdr:from>
    <xdr:to>
      <xdr:col>2</xdr:col>
      <xdr:colOff>914400</xdr:colOff>
      <xdr:row>20</xdr:row>
      <xdr:rowOff>19050</xdr:rowOff>
    </xdr:to>
    <xdr:pic>
      <xdr:nvPicPr>
        <xdr:cNvPr id="20" name="Picture 32" hidden="1"/>
        <xdr:cNvPicPr preferRelativeResize="1">
          <a:picLocks noChangeAspect="1"/>
        </xdr:cNvPicPr>
      </xdr:nvPicPr>
      <xdr:blipFill>
        <a:blip r:embed="rId1"/>
        <a:stretch>
          <a:fillRect/>
        </a:stretch>
      </xdr:blipFill>
      <xdr:spPr>
        <a:xfrm>
          <a:off x="5114925" y="4772025"/>
          <a:ext cx="914400" cy="228600"/>
        </a:xfrm>
        <a:prstGeom prst="rect">
          <a:avLst/>
        </a:prstGeom>
        <a:noFill/>
        <a:ln w="9525" cmpd="sng">
          <a:noFill/>
        </a:ln>
      </xdr:spPr>
    </xdr:pic>
    <xdr:clientData/>
  </xdr:twoCellAnchor>
  <xdr:twoCellAnchor editAs="oneCell">
    <xdr:from>
      <xdr:col>1</xdr:col>
      <xdr:colOff>0</xdr:colOff>
      <xdr:row>19</xdr:row>
      <xdr:rowOff>0</xdr:rowOff>
    </xdr:from>
    <xdr:to>
      <xdr:col>1</xdr:col>
      <xdr:colOff>914400</xdr:colOff>
      <xdr:row>20</xdr:row>
      <xdr:rowOff>19050</xdr:rowOff>
    </xdr:to>
    <xdr:pic>
      <xdr:nvPicPr>
        <xdr:cNvPr id="21" name="Picture 33" hidden="1"/>
        <xdr:cNvPicPr preferRelativeResize="1">
          <a:picLocks noChangeAspect="1"/>
        </xdr:cNvPicPr>
      </xdr:nvPicPr>
      <xdr:blipFill>
        <a:blip r:embed="rId1"/>
        <a:stretch>
          <a:fillRect/>
        </a:stretch>
      </xdr:blipFill>
      <xdr:spPr>
        <a:xfrm>
          <a:off x="781050" y="4772025"/>
          <a:ext cx="914400" cy="228600"/>
        </a:xfrm>
        <a:prstGeom prst="rect">
          <a:avLst/>
        </a:prstGeom>
        <a:noFill/>
        <a:ln w="9525" cmpd="sng">
          <a:noFill/>
        </a:ln>
      </xdr:spPr>
    </xdr:pic>
    <xdr:clientData/>
  </xdr:twoCellAnchor>
  <xdr:twoCellAnchor editAs="oneCell">
    <xdr:from>
      <xdr:col>2</xdr:col>
      <xdr:colOff>0</xdr:colOff>
      <xdr:row>19</xdr:row>
      <xdr:rowOff>0</xdr:rowOff>
    </xdr:from>
    <xdr:to>
      <xdr:col>2</xdr:col>
      <xdr:colOff>914400</xdr:colOff>
      <xdr:row>20</xdr:row>
      <xdr:rowOff>19050</xdr:rowOff>
    </xdr:to>
    <xdr:pic>
      <xdr:nvPicPr>
        <xdr:cNvPr id="22" name="Picture 34" hidden="1"/>
        <xdr:cNvPicPr preferRelativeResize="1">
          <a:picLocks noChangeAspect="1"/>
        </xdr:cNvPicPr>
      </xdr:nvPicPr>
      <xdr:blipFill>
        <a:blip r:embed="rId1"/>
        <a:stretch>
          <a:fillRect/>
        </a:stretch>
      </xdr:blipFill>
      <xdr:spPr>
        <a:xfrm>
          <a:off x="5114925" y="4772025"/>
          <a:ext cx="914400" cy="228600"/>
        </a:xfrm>
        <a:prstGeom prst="rect">
          <a:avLst/>
        </a:prstGeom>
        <a:noFill/>
        <a:ln w="9525" cmpd="sng">
          <a:noFill/>
        </a:ln>
      </xdr:spPr>
    </xdr:pic>
    <xdr:clientData/>
  </xdr:twoCellAnchor>
  <xdr:twoCellAnchor editAs="oneCell">
    <xdr:from>
      <xdr:col>2</xdr:col>
      <xdr:colOff>0</xdr:colOff>
      <xdr:row>19</xdr:row>
      <xdr:rowOff>0</xdr:rowOff>
    </xdr:from>
    <xdr:to>
      <xdr:col>2</xdr:col>
      <xdr:colOff>914400</xdr:colOff>
      <xdr:row>20</xdr:row>
      <xdr:rowOff>19050</xdr:rowOff>
    </xdr:to>
    <xdr:pic>
      <xdr:nvPicPr>
        <xdr:cNvPr id="23" name="Picture 35" hidden="1"/>
        <xdr:cNvPicPr preferRelativeResize="1">
          <a:picLocks noChangeAspect="1"/>
        </xdr:cNvPicPr>
      </xdr:nvPicPr>
      <xdr:blipFill>
        <a:blip r:embed="rId1"/>
        <a:stretch>
          <a:fillRect/>
        </a:stretch>
      </xdr:blipFill>
      <xdr:spPr>
        <a:xfrm>
          <a:off x="5114925" y="4772025"/>
          <a:ext cx="914400" cy="228600"/>
        </a:xfrm>
        <a:prstGeom prst="rect">
          <a:avLst/>
        </a:prstGeom>
        <a:noFill/>
        <a:ln w="9525" cmpd="sng">
          <a:noFill/>
        </a:ln>
      </xdr:spPr>
    </xdr:pic>
    <xdr:clientData/>
  </xdr:twoCellAnchor>
  <xdr:twoCellAnchor editAs="oneCell">
    <xdr:from>
      <xdr:col>2</xdr:col>
      <xdr:colOff>0</xdr:colOff>
      <xdr:row>19</xdr:row>
      <xdr:rowOff>0</xdr:rowOff>
    </xdr:from>
    <xdr:to>
      <xdr:col>2</xdr:col>
      <xdr:colOff>914400</xdr:colOff>
      <xdr:row>20</xdr:row>
      <xdr:rowOff>19050</xdr:rowOff>
    </xdr:to>
    <xdr:pic>
      <xdr:nvPicPr>
        <xdr:cNvPr id="24" name="Picture 36" hidden="1"/>
        <xdr:cNvPicPr preferRelativeResize="1">
          <a:picLocks noChangeAspect="1"/>
        </xdr:cNvPicPr>
      </xdr:nvPicPr>
      <xdr:blipFill>
        <a:blip r:embed="rId1"/>
        <a:stretch>
          <a:fillRect/>
        </a:stretch>
      </xdr:blipFill>
      <xdr:spPr>
        <a:xfrm>
          <a:off x="5114925" y="4772025"/>
          <a:ext cx="914400" cy="228600"/>
        </a:xfrm>
        <a:prstGeom prst="rect">
          <a:avLst/>
        </a:prstGeom>
        <a:noFill/>
        <a:ln w="9525" cmpd="sng">
          <a:noFill/>
        </a:ln>
      </xdr:spPr>
    </xdr:pic>
    <xdr:clientData/>
  </xdr:twoCellAnchor>
  <xdr:twoCellAnchor editAs="oneCell">
    <xdr:from>
      <xdr:col>1</xdr:col>
      <xdr:colOff>0</xdr:colOff>
      <xdr:row>19</xdr:row>
      <xdr:rowOff>0</xdr:rowOff>
    </xdr:from>
    <xdr:to>
      <xdr:col>1</xdr:col>
      <xdr:colOff>914400</xdr:colOff>
      <xdr:row>20</xdr:row>
      <xdr:rowOff>19050</xdr:rowOff>
    </xdr:to>
    <xdr:pic>
      <xdr:nvPicPr>
        <xdr:cNvPr id="25" name="Picture 37" hidden="1"/>
        <xdr:cNvPicPr preferRelativeResize="1">
          <a:picLocks noChangeAspect="1"/>
        </xdr:cNvPicPr>
      </xdr:nvPicPr>
      <xdr:blipFill>
        <a:blip r:embed="rId1"/>
        <a:stretch>
          <a:fillRect/>
        </a:stretch>
      </xdr:blipFill>
      <xdr:spPr>
        <a:xfrm>
          <a:off x="781050" y="4772025"/>
          <a:ext cx="914400" cy="228600"/>
        </a:xfrm>
        <a:prstGeom prst="rect">
          <a:avLst/>
        </a:prstGeom>
        <a:noFill/>
        <a:ln w="9525" cmpd="sng">
          <a:noFill/>
        </a:ln>
      </xdr:spPr>
    </xdr:pic>
    <xdr:clientData/>
  </xdr:twoCellAnchor>
  <xdr:twoCellAnchor editAs="oneCell">
    <xdr:from>
      <xdr:col>2</xdr:col>
      <xdr:colOff>0</xdr:colOff>
      <xdr:row>19</xdr:row>
      <xdr:rowOff>0</xdr:rowOff>
    </xdr:from>
    <xdr:to>
      <xdr:col>2</xdr:col>
      <xdr:colOff>914400</xdr:colOff>
      <xdr:row>20</xdr:row>
      <xdr:rowOff>19050</xdr:rowOff>
    </xdr:to>
    <xdr:pic>
      <xdr:nvPicPr>
        <xdr:cNvPr id="26" name="Picture 38" hidden="1"/>
        <xdr:cNvPicPr preferRelativeResize="1">
          <a:picLocks noChangeAspect="1"/>
        </xdr:cNvPicPr>
      </xdr:nvPicPr>
      <xdr:blipFill>
        <a:blip r:embed="rId1"/>
        <a:stretch>
          <a:fillRect/>
        </a:stretch>
      </xdr:blipFill>
      <xdr:spPr>
        <a:xfrm>
          <a:off x="5114925" y="4772025"/>
          <a:ext cx="914400" cy="228600"/>
        </a:xfrm>
        <a:prstGeom prst="rect">
          <a:avLst/>
        </a:prstGeom>
        <a:noFill/>
        <a:ln w="9525" cmpd="sng">
          <a:noFill/>
        </a:ln>
      </xdr:spPr>
    </xdr:pic>
    <xdr:clientData/>
  </xdr:twoCellAnchor>
  <xdr:twoCellAnchor editAs="oneCell">
    <xdr:from>
      <xdr:col>2</xdr:col>
      <xdr:colOff>0</xdr:colOff>
      <xdr:row>19</xdr:row>
      <xdr:rowOff>0</xdr:rowOff>
    </xdr:from>
    <xdr:to>
      <xdr:col>2</xdr:col>
      <xdr:colOff>914400</xdr:colOff>
      <xdr:row>20</xdr:row>
      <xdr:rowOff>19050</xdr:rowOff>
    </xdr:to>
    <xdr:pic>
      <xdr:nvPicPr>
        <xdr:cNvPr id="27" name="Picture 39" hidden="1"/>
        <xdr:cNvPicPr preferRelativeResize="1">
          <a:picLocks noChangeAspect="1"/>
        </xdr:cNvPicPr>
      </xdr:nvPicPr>
      <xdr:blipFill>
        <a:blip r:embed="rId1"/>
        <a:stretch>
          <a:fillRect/>
        </a:stretch>
      </xdr:blipFill>
      <xdr:spPr>
        <a:xfrm>
          <a:off x="5114925" y="4772025"/>
          <a:ext cx="914400" cy="228600"/>
        </a:xfrm>
        <a:prstGeom prst="rect">
          <a:avLst/>
        </a:prstGeom>
        <a:noFill/>
        <a:ln w="9525" cmpd="sng">
          <a:noFill/>
        </a:ln>
      </xdr:spPr>
    </xdr:pic>
    <xdr:clientData/>
  </xdr:twoCellAnchor>
  <xdr:twoCellAnchor editAs="oneCell">
    <xdr:from>
      <xdr:col>2</xdr:col>
      <xdr:colOff>0</xdr:colOff>
      <xdr:row>19</xdr:row>
      <xdr:rowOff>0</xdr:rowOff>
    </xdr:from>
    <xdr:to>
      <xdr:col>2</xdr:col>
      <xdr:colOff>914400</xdr:colOff>
      <xdr:row>20</xdr:row>
      <xdr:rowOff>19050</xdr:rowOff>
    </xdr:to>
    <xdr:pic>
      <xdr:nvPicPr>
        <xdr:cNvPr id="28" name="Picture 40" hidden="1"/>
        <xdr:cNvPicPr preferRelativeResize="1">
          <a:picLocks noChangeAspect="1"/>
        </xdr:cNvPicPr>
      </xdr:nvPicPr>
      <xdr:blipFill>
        <a:blip r:embed="rId1"/>
        <a:stretch>
          <a:fillRect/>
        </a:stretch>
      </xdr:blipFill>
      <xdr:spPr>
        <a:xfrm>
          <a:off x="5114925" y="4772025"/>
          <a:ext cx="914400" cy="228600"/>
        </a:xfrm>
        <a:prstGeom prst="rect">
          <a:avLst/>
        </a:prstGeom>
        <a:noFill/>
        <a:ln w="9525" cmpd="sng">
          <a:noFill/>
        </a:ln>
      </xdr:spPr>
    </xdr:pic>
    <xdr:clientData/>
  </xdr:twoCellAnchor>
  <xdr:twoCellAnchor editAs="oneCell">
    <xdr:from>
      <xdr:col>1</xdr:col>
      <xdr:colOff>0</xdr:colOff>
      <xdr:row>19</xdr:row>
      <xdr:rowOff>0</xdr:rowOff>
    </xdr:from>
    <xdr:to>
      <xdr:col>1</xdr:col>
      <xdr:colOff>914400</xdr:colOff>
      <xdr:row>20</xdr:row>
      <xdr:rowOff>19050</xdr:rowOff>
    </xdr:to>
    <xdr:pic>
      <xdr:nvPicPr>
        <xdr:cNvPr id="29" name="Picture 41" hidden="1"/>
        <xdr:cNvPicPr preferRelativeResize="1">
          <a:picLocks noChangeAspect="1"/>
        </xdr:cNvPicPr>
      </xdr:nvPicPr>
      <xdr:blipFill>
        <a:blip r:embed="rId1"/>
        <a:stretch>
          <a:fillRect/>
        </a:stretch>
      </xdr:blipFill>
      <xdr:spPr>
        <a:xfrm>
          <a:off x="781050" y="4772025"/>
          <a:ext cx="914400" cy="228600"/>
        </a:xfrm>
        <a:prstGeom prst="rect">
          <a:avLst/>
        </a:prstGeom>
        <a:noFill/>
        <a:ln w="9525" cmpd="sng">
          <a:noFill/>
        </a:ln>
      </xdr:spPr>
    </xdr:pic>
    <xdr:clientData/>
  </xdr:twoCellAnchor>
  <xdr:twoCellAnchor editAs="oneCell">
    <xdr:from>
      <xdr:col>2</xdr:col>
      <xdr:colOff>0</xdr:colOff>
      <xdr:row>19</xdr:row>
      <xdr:rowOff>0</xdr:rowOff>
    </xdr:from>
    <xdr:to>
      <xdr:col>2</xdr:col>
      <xdr:colOff>914400</xdr:colOff>
      <xdr:row>20</xdr:row>
      <xdr:rowOff>19050</xdr:rowOff>
    </xdr:to>
    <xdr:pic>
      <xdr:nvPicPr>
        <xdr:cNvPr id="30" name="Picture 42" hidden="1"/>
        <xdr:cNvPicPr preferRelativeResize="1">
          <a:picLocks noChangeAspect="1"/>
        </xdr:cNvPicPr>
      </xdr:nvPicPr>
      <xdr:blipFill>
        <a:blip r:embed="rId1"/>
        <a:stretch>
          <a:fillRect/>
        </a:stretch>
      </xdr:blipFill>
      <xdr:spPr>
        <a:xfrm>
          <a:off x="5114925" y="4772025"/>
          <a:ext cx="914400" cy="228600"/>
        </a:xfrm>
        <a:prstGeom prst="rect">
          <a:avLst/>
        </a:prstGeom>
        <a:noFill/>
        <a:ln w="9525" cmpd="sng">
          <a:noFill/>
        </a:ln>
      </xdr:spPr>
    </xdr:pic>
    <xdr:clientData/>
  </xdr:twoCellAnchor>
  <xdr:twoCellAnchor editAs="oneCell">
    <xdr:from>
      <xdr:col>2</xdr:col>
      <xdr:colOff>0</xdr:colOff>
      <xdr:row>19</xdr:row>
      <xdr:rowOff>0</xdr:rowOff>
    </xdr:from>
    <xdr:to>
      <xdr:col>2</xdr:col>
      <xdr:colOff>914400</xdr:colOff>
      <xdr:row>20</xdr:row>
      <xdr:rowOff>19050</xdr:rowOff>
    </xdr:to>
    <xdr:pic>
      <xdr:nvPicPr>
        <xdr:cNvPr id="31" name="Picture 43" hidden="1"/>
        <xdr:cNvPicPr preferRelativeResize="1">
          <a:picLocks noChangeAspect="1"/>
        </xdr:cNvPicPr>
      </xdr:nvPicPr>
      <xdr:blipFill>
        <a:blip r:embed="rId1"/>
        <a:stretch>
          <a:fillRect/>
        </a:stretch>
      </xdr:blipFill>
      <xdr:spPr>
        <a:xfrm>
          <a:off x="5114925" y="4772025"/>
          <a:ext cx="914400" cy="228600"/>
        </a:xfrm>
        <a:prstGeom prst="rect">
          <a:avLst/>
        </a:prstGeom>
        <a:noFill/>
        <a:ln w="9525" cmpd="sng">
          <a:noFill/>
        </a:ln>
      </xdr:spPr>
    </xdr:pic>
    <xdr:clientData/>
  </xdr:twoCellAnchor>
  <xdr:twoCellAnchor editAs="oneCell">
    <xdr:from>
      <xdr:col>2</xdr:col>
      <xdr:colOff>0</xdr:colOff>
      <xdr:row>19</xdr:row>
      <xdr:rowOff>0</xdr:rowOff>
    </xdr:from>
    <xdr:to>
      <xdr:col>2</xdr:col>
      <xdr:colOff>914400</xdr:colOff>
      <xdr:row>20</xdr:row>
      <xdr:rowOff>19050</xdr:rowOff>
    </xdr:to>
    <xdr:pic>
      <xdr:nvPicPr>
        <xdr:cNvPr id="32" name="Picture 44" hidden="1"/>
        <xdr:cNvPicPr preferRelativeResize="1">
          <a:picLocks noChangeAspect="1"/>
        </xdr:cNvPicPr>
      </xdr:nvPicPr>
      <xdr:blipFill>
        <a:blip r:embed="rId1"/>
        <a:stretch>
          <a:fillRect/>
        </a:stretch>
      </xdr:blipFill>
      <xdr:spPr>
        <a:xfrm>
          <a:off x="5114925" y="4772025"/>
          <a:ext cx="914400" cy="228600"/>
        </a:xfrm>
        <a:prstGeom prst="rect">
          <a:avLst/>
        </a:prstGeom>
        <a:noFill/>
        <a:ln w="9525" cmpd="sng">
          <a:noFill/>
        </a:ln>
      </xdr:spPr>
    </xdr:pic>
    <xdr:clientData/>
  </xdr:twoCellAnchor>
  <xdr:twoCellAnchor editAs="oneCell">
    <xdr:from>
      <xdr:col>1</xdr:col>
      <xdr:colOff>0</xdr:colOff>
      <xdr:row>19</xdr:row>
      <xdr:rowOff>0</xdr:rowOff>
    </xdr:from>
    <xdr:to>
      <xdr:col>1</xdr:col>
      <xdr:colOff>914400</xdr:colOff>
      <xdr:row>20</xdr:row>
      <xdr:rowOff>19050</xdr:rowOff>
    </xdr:to>
    <xdr:pic>
      <xdr:nvPicPr>
        <xdr:cNvPr id="33" name="Picture 45" hidden="1"/>
        <xdr:cNvPicPr preferRelativeResize="1">
          <a:picLocks noChangeAspect="1"/>
        </xdr:cNvPicPr>
      </xdr:nvPicPr>
      <xdr:blipFill>
        <a:blip r:embed="rId1"/>
        <a:stretch>
          <a:fillRect/>
        </a:stretch>
      </xdr:blipFill>
      <xdr:spPr>
        <a:xfrm>
          <a:off x="781050" y="4772025"/>
          <a:ext cx="914400" cy="228600"/>
        </a:xfrm>
        <a:prstGeom prst="rect">
          <a:avLst/>
        </a:prstGeom>
        <a:noFill/>
        <a:ln w="9525" cmpd="sng">
          <a:noFill/>
        </a:ln>
      </xdr:spPr>
    </xdr:pic>
    <xdr:clientData/>
  </xdr:twoCellAnchor>
  <xdr:twoCellAnchor editAs="oneCell">
    <xdr:from>
      <xdr:col>2</xdr:col>
      <xdr:colOff>0</xdr:colOff>
      <xdr:row>19</xdr:row>
      <xdr:rowOff>0</xdr:rowOff>
    </xdr:from>
    <xdr:to>
      <xdr:col>2</xdr:col>
      <xdr:colOff>914400</xdr:colOff>
      <xdr:row>20</xdr:row>
      <xdr:rowOff>19050</xdr:rowOff>
    </xdr:to>
    <xdr:pic>
      <xdr:nvPicPr>
        <xdr:cNvPr id="34" name="Picture 46" hidden="1"/>
        <xdr:cNvPicPr preferRelativeResize="1">
          <a:picLocks noChangeAspect="1"/>
        </xdr:cNvPicPr>
      </xdr:nvPicPr>
      <xdr:blipFill>
        <a:blip r:embed="rId1"/>
        <a:stretch>
          <a:fillRect/>
        </a:stretch>
      </xdr:blipFill>
      <xdr:spPr>
        <a:xfrm>
          <a:off x="5114925" y="4772025"/>
          <a:ext cx="914400" cy="228600"/>
        </a:xfrm>
        <a:prstGeom prst="rect">
          <a:avLst/>
        </a:prstGeom>
        <a:noFill/>
        <a:ln w="9525" cmpd="sng">
          <a:noFill/>
        </a:ln>
      </xdr:spPr>
    </xdr:pic>
    <xdr:clientData/>
  </xdr:twoCellAnchor>
  <xdr:twoCellAnchor editAs="oneCell">
    <xdr:from>
      <xdr:col>2</xdr:col>
      <xdr:colOff>0</xdr:colOff>
      <xdr:row>19</xdr:row>
      <xdr:rowOff>0</xdr:rowOff>
    </xdr:from>
    <xdr:to>
      <xdr:col>2</xdr:col>
      <xdr:colOff>914400</xdr:colOff>
      <xdr:row>20</xdr:row>
      <xdr:rowOff>19050</xdr:rowOff>
    </xdr:to>
    <xdr:pic>
      <xdr:nvPicPr>
        <xdr:cNvPr id="35" name="Picture 47" hidden="1"/>
        <xdr:cNvPicPr preferRelativeResize="1">
          <a:picLocks noChangeAspect="1"/>
        </xdr:cNvPicPr>
      </xdr:nvPicPr>
      <xdr:blipFill>
        <a:blip r:embed="rId1"/>
        <a:stretch>
          <a:fillRect/>
        </a:stretch>
      </xdr:blipFill>
      <xdr:spPr>
        <a:xfrm>
          <a:off x="5114925" y="4772025"/>
          <a:ext cx="914400" cy="228600"/>
        </a:xfrm>
        <a:prstGeom prst="rect">
          <a:avLst/>
        </a:prstGeom>
        <a:noFill/>
        <a:ln w="9525" cmpd="sng">
          <a:noFill/>
        </a:ln>
      </xdr:spPr>
    </xdr:pic>
    <xdr:clientData/>
  </xdr:twoCellAnchor>
  <xdr:twoCellAnchor editAs="oneCell">
    <xdr:from>
      <xdr:col>2</xdr:col>
      <xdr:colOff>0</xdr:colOff>
      <xdr:row>19</xdr:row>
      <xdr:rowOff>0</xdr:rowOff>
    </xdr:from>
    <xdr:to>
      <xdr:col>2</xdr:col>
      <xdr:colOff>914400</xdr:colOff>
      <xdr:row>20</xdr:row>
      <xdr:rowOff>19050</xdr:rowOff>
    </xdr:to>
    <xdr:pic>
      <xdr:nvPicPr>
        <xdr:cNvPr id="36" name="Picture 48" hidden="1"/>
        <xdr:cNvPicPr preferRelativeResize="1">
          <a:picLocks noChangeAspect="1"/>
        </xdr:cNvPicPr>
      </xdr:nvPicPr>
      <xdr:blipFill>
        <a:blip r:embed="rId1"/>
        <a:stretch>
          <a:fillRect/>
        </a:stretch>
      </xdr:blipFill>
      <xdr:spPr>
        <a:xfrm>
          <a:off x="5114925" y="4772025"/>
          <a:ext cx="914400" cy="228600"/>
        </a:xfrm>
        <a:prstGeom prst="rect">
          <a:avLst/>
        </a:prstGeom>
        <a:noFill/>
        <a:ln w="9525" cmpd="sng">
          <a:noFill/>
        </a:ln>
      </xdr:spPr>
    </xdr:pic>
    <xdr:clientData/>
  </xdr:twoCellAnchor>
  <xdr:twoCellAnchor editAs="oneCell">
    <xdr:from>
      <xdr:col>1</xdr:col>
      <xdr:colOff>0</xdr:colOff>
      <xdr:row>21</xdr:row>
      <xdr:rowOff>0</xdr:rowOff>
    </xdr:from>
    <xdr:to>
      <xdr:col>1</xdr:col>
      <xdr:colOff>914400</xdr:colOff>
      <xdr:row>22</xdr:row>
      <xdr:rowOff>19050</xdr:rowOff>
    </xdr:to>
    <xdr:pic>
      <xdr:nvPicPr>
        <xdr:cNvPr id="37" name="Picture 49" hidden="1"/>
        <xdr:cNvPicPr preferRelativeResize="1">
          <a:picLocks noChangeAspect="1"/>
        </xdr:cNvPicPr>
      </xdr:nvPicPr>
      <xdr:blipFill>
        <a:blip r:embed="rId1"/>
        <a:stretch>
          <a:fillRect/>
        </a:stretch>
      </xdr:blipFill>
      <xdr:spPr>
        <a:xfrm>
          <a:off x="781050" y="5181600"/>
          <a:ext cx="914400" cy="228600"/>
        </a:xfrm>
        <a:prstGeom prst="rect">
          <a:avLst/>
        </a:prstGeom>
        <a:noFill/>
        <a:ln w="9525" cmpd="sng">
          <a:noFill/>
        </a:ln>
      </xdr:spPr>
    </xdr:pic>
    <xdr:clientData/>
  </xdr:twoCellAnchor>
  <xdr:twoCellAnchor editAs="oneCell">
    <xdr:from>
      <xdr:col>2</xdr:col>
      <xdr:colOff>0</xdr:colOff>
      <xdr:row>21</xdr:row>
      <xdr:rowOff>0</xdr:rowOff>
    </xdr:from>
    <xdr:to>
      <xdr:col>2</xdr:col>
      <xdr:colOff>914400</xdr:colOff>
      <xdr:row>22</xdr:row>
      <xdr:rowOff>19050</xdr:rowOff>
    </xdr:to>
    <xdr:pic>
      <xdr:nvPicPr>
        <xdr:cNvPr id="38" name="Picture 50" hidden="1"/>
        <xdr:cNvPicPr preferRelativeResize="1">
          <a:picLocks noChangeAspect="1"/>
        </xdr:cNvPicPr>
      </xdr:nvPicPr>
      <xdr:blipFill>
        <a:blip r:embed="rId1"/>
        <a:stretch>
          <a:fillRect/>
        </a:stretch>
      </xdr:blipFill>
      <xdr:spPr>
        <a:xfrm>
          <a:off x="5114925" y="5181600"/>
          <a:ext cx="914400" cy="228600"/>
        </a:xfrm>
        <a:prstGeom prst="rect">
          <a:avLst/>
        </a:prstGeom>
        <a:noFill/>
        <a:ln w="9525" cmpd="sng">
          <a:noFill/>
        </a:ln>
      </xdr:spPr>
    </xdr:pic>
    <xdr:clientData/>
  </xdr:twoCellAnchor>
  <xdr:twoCellAnchor editAs="oneCell">
    <xdr:from>
      <xdr:col>2</xdr:col>
      <xdr:colOff>0</xdr:colOff>
      <xdr:row>21</xdr:row>
      <xdr:rowOff>0</xdr:rowOff>
    </xdr:from>
    <xdr:to>
      <xdr:col>2</xdr:col>
      <xdr:colOff>914400</xdr:colOff>
      <xdr:row>22</xdr:row>
      <xdr:rowOff>19050</xdr:rowOff>
    </xdr:to>
    <xdr:pic>
      <xdr:nvPicPr>
        <xdr:cNvPr id="39" name="Picture 51" hidden="1"/>
        <xdr:cNvPicPr preferRelativeResize="1">
          <a:picLocks noChangeAspect="1"/>
        </xdr:cNvPicPr>
      </xdr:nvPicPr>
      <xdr:blipFill>
        <a:blip r:embed="rId1"/>
        <a:stretch>
          <a:fillRect/>
        </a:stretch>
      </xdr:blipFill>
      <xdr:spPr>
        <a:xfrm>
          <a:off x="5114925" y="5181600"/>
          <a:ext cx="914400" cy="228600"/>
        </a:xfrm>
        <a:prstGeom prst="rect">
          <a:avLst/>
        </a:prstGeom>
        <a:noFill/>
        <a:ln w="9525" cmpd="sng">
          <a:noFill/>
        </a:ln>
      </xdr:spPr>
    </xdr:pic>
    <xdr:clientData/>
  </xdr:twoCellAnchor>
  <xdr:twoCellAnchor editAs="oneCell">
    <xdr:from>
      <xdr:col>2</xdr:col>
      <xdr:colOff>0</xdr:colOff>
      <xdr:row>21</xdr:row>
      <xdr:rowOff>0</xdr:rowOff>
    </xdr:from>
    <xdr:to>
      <xdr:col>2</xdr:col>
      <xdr:colOff>914400</xdr:colOff>
      <xdr:row>22</xdr:row>
      <xdr:rowOff>19050</xdr:rowOff>
    </xdr:to>
    <xdr:pic>
      <xdr:nvPicPr>
        <xdr:cNvPr id="40" name="Picture 52" hidden="1"/>
        <xdr:cNvPicPr preferRelativeResize="1">
          <a:picLocks noChangeAspect="1"/>
        </xdr:cNvPicPr>
      </xdr:nvPicPr>
      <xdr:blipFill>
        <a:blip r:embed="rId1"/>
        <a:stretch>
          <a:fillRect/>
        </a:stretch>
      </xdr:blipFill>
      <xdr:spPr>
        <a:xfrm>
          <a:off x="5114925" y="5181600"/>
          <a:ext cx="914400" cy="228600"/>
        </a:xfrm>
        <a:prstGeom prst="rect">
          <a:avLst/>
        </a:prstGeom>
        <a:noFill/>
        <a:ln w="9525" cmpd="sng">
          <a:noFill/>
        </a:ln>
      </xdr:spPr>
    </xdr:pic>
    <xdr:clientData/>
  </xdr:twoCellAnchor>
  <xdr:twoCellAnchor editAs="oneCell">
    <xdr:from>
      <xdr:col>1</xdr:col>
      <xdr:colOff>0</xdr:colOff>
      <xdr:row>19</xdr:row>
      <xdr:rowOff>0</xdr:rowOff>
    </xdr:from>
    <xdr:to>
      <xdr:col>1</xdr:col>
      <xdr:colOff>914400</xdr:colOff>
      <xdr:row>20</xdr:row>
      <xdr:rowOff>19050</xdr:rowOff>
    </xdr:to>
    <xdr:pic>
      <xdr:nvPicPr>
        <xdr:cNvPr id="41" name="Picture 53" hidden="1"/>
        <xdr:cNvPicPr preferRelativeResize="1">
          <a:picLocks noChangeAspect="1"/>
        </xdr:cNvPicPr>
      </xdr:nvPicPr>
      <xdr:blipFill>
        <a:blip r:embed="rId1"/>
        <a:stretch>
          <a:fillRect/>
        </a:stretch>
      </xdr:blipFill>
      <xdr:spPr>
        <a:xfrm>
          <a:off x="781050" y="4772025"/>
          <a:ext cx="914400" cy="228600"/>
        </a:xfrm>
        <a:prstGeom prst="rect">
          <a:avLst/>
        </a:prstGeom>
        <a:noFill/>
        <a:ln w="9525" cmpd="sng">
          <a:noFill/>
        </a:ln>
      </xdr:spPr>
    </xdr:pic>
    <xdr:clientData/>
  </xdr:twoCellAnchor>
  <xdr:twoCellAnchor editAs="oneCell">
    <xdr:from>
      <xdr:col>2</xdr:col>
      <xdr:colOff>0</xdr:colOff>
      <xdr:row>19</xdr:row>
      <xdr:rowOff>0</xdr:rowOff>
    </xdr:from>
    <xdr:to>
      <xdr:col>2</xdr:col>
      <xdr:colOff>914400</xdr:colOff>
      <xdr:row>20</xdr:row>
      <xdr:rowOff>19050</xdr:rowOff>
    </xdr:to>
    <xdr:pic>
      <xdr:nvPicPr>
        <xdr:cNvPr id="42" name="Picture 54" hidden="1"/>
        <xdr:cNvPicPr preferRelativeResize="1">
          <a:picLocks noChangeAspect="1"/>
        </xdr:cNvPicPr>
      </xdr:nvPicPr>
      <xdr:blipFill>
        <a:blip r:embed="rId1"/>
        <a:stretch>
          <a:fillRect/>
        </a:stretch>
      </xdr:blipFill>
      <xdr:spPr>
        <a:xfrm>
          <a:off x="5114925" y="4772025"/>
          <a:ext cx="914400" cy="228600"/>
        </a:xfrm>
        <a:prstGeom prst="rect">
          <a:avLst/>
        </a:prstGeom>
        <a:noFill/>
        <a:ln w="9525" cmpd="sng">
          <a:noFill/>
        </a:ln>
      </xdr:spPr>
    </xdr:pic>
    <xdr:clientData/>
  </xdr:twoCellAnchor>
  <xdr:twoCellAnchor editAs="oneCell">
    <xdr:from>
      <xdr:col>2</xdr:col>
      <xdr:colOff>0</xdr:colOff>
      <xdr:row>19</xdr:row>
      <xdr:rowOff>0</xdr:rowOff>
    </xdr:from>
    <xdr:to>
      <xdr:col>2</xdr:col>
      <xdr:colOff>914400</xdr:colOff>
      <xdr:row>20</xdr:row>
      <xdr:rowOff>19050</xdr:rowOff>
    </xdr:to>
    <xdr:pic>
      <xdr:nvPicPr>
        <xdr:cNvPr id="43" name="Picture 55" hidden="1"/>
        <xdr:cNvPicPr preferRelativeResize="1">
          <a:picLocks noChangeAspect="1"/>
        </xdr:cNvPicPr>
      </xdr:nvPicPr>
      <xdr:blipFill>
        <a:blip r:embed="rId1"/>
        <a:stretch>
          <a:fillRect/>
        </a:stretch>
      </xdr:blipFill>
      <xdr:spPr>
        <a:xfrm>
          <a:off x="5114925" y="4772025"/>
          <a:ext cx="914400" cy="228600"/>
        </a:xfrm>
        <a:prstGeom prst="rect">
          <a:avLst/>
        </a:prstGeom>
        <a:noFill/>
        <a:ln w="9525" cmpd="sng">
          <a:noFill/>
        </a:ln>
      </xdr:spPr>
    </xdr:pic>
    <xdr:clientData/>
  </xdr:twoCellAnchor>
  <xdr:twoCellAnchor editAs="oneCell">
    <xdr:from>
      <xdr:col>2</xdr:col>
      <xdr:colOff>0</xdr:colOff>
      <xdr:row>19</xdr:row>
      <xdr:rowOff>0</xdr:rowOff>
    </xdr:from>
    <xdr:to>
      <xdr:col>2</xdr:col>
      <xdr:colOff>914400</xdr:colOff>
      <xdr:row>20</xdr:row>
      <xdr:rowOff>19050</xdr:rowOff>
    </xdr:to>
    <xdr:pic>
      <xdr:nvPicPr>
        <xdr:cNvPr id="44" name="Picture 56" hidden="1"/>
        <xdr:cNvPicPr preferRelativeResize="1">
          <a:picLocks noChangeAspect="1"/>
        </xdr:cNvPicPr>
      </xdr:nvPicPr>
      <xdr:blipFill>
        <a:blip r:embed="rId1"/>
        <a:stretch>
          <a:fillRect/>
        </a:stretch>
      </xdr:blipFill>
      <xdr:spPr>
        <a:xfrm>
          <a:off x="5114925" y="4772025"/>
          <a:ext cx="9144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N30"/>
  <sheetViews>
    <sheetView tabSelected="1" zoomScaleSheetLayoutView="100" workbookViewId="0" topLeftCell="A1">
      <selection activeCell="A1" sqref="A1"/>
    </sheetView>
  </sheetViews>
  <sheetFormatPr defaultColWidth="9.00390625" defaultRowHeight="16.5"/>
  <cols>
    <col min="1" max="1" width="10.50390625" style="15" customWidth="1"/>
    <col min="2" max="2" width="7.875" style="15" customWidth="1"/>
    <col min="3" max="3" width="13.125" style="15" customWidth="1"/>
    <col min="4" max="4" width="13.625" style="15" customWidth="1"/>
    <col min="5" max="5" width="3.50390625" style="15" customWidth="1"/>
    <col min="6" max="6" width="11.75390625" style="15" customWidth="1"/>
    <col min="7" max="7" width="3.00390625" style="15" customWidth="1"/>
    <col min="8" max="8" width="15.375" style="15" customWidth="1"/>
    <col min="9" max="9" width="17.25390625" style="15" customWidth="1"/>
    <col min="10" max="10" width="10.125" style="15" customWidth="1"/>
    <col min="11" max="11" width="11.50390625" style="15" customWidth="1"/>
    <col min="12" max="12" width="3.125" style="15" customWidth="1"/>
    <col min="13" max="13" width="10.125" style="15" customWidth="1"/>
    <col min="14" max="16384" width="9.00390625" style="15" customWidth="1"/>
  </cols>
  <sheetData>
    <row r="1" ht="61.5" customHeight="1"/>
    <row r="2" spans="2:14" ht="21.75" customHeight="1">
      <c r="B2" s="16"/>
      <c r="C2" s="17"/>
      <c r="D2" s="18"/>
      <c r="E2" s="19"/>
      <c r="F2" s="19"/>
      <c r="G2" s="19"/>
      <c r="H2" s="19"/>
      <c r="I2" s="20"/>
      <c r="J2" s="20"/>
      <c r="K2" s="20"/>
      <c r="L2" s="20"/>
      <c r="M2" s="20"/>
      <c r="N2" s="20"/>
    </row>
    <row r="3" spans="2:14" ht="27.75" customHeight="1">
      <c r="B3" s="21"/>
      <c r="C3" s="17"/>
      <c r="D3" s="18" t="s">
        <v>192</v>
      </c>
      <c r="E3" s="19"/>
      <c r="F3" s="19"/>
      <c r="G3" s="19"/>
      <c r="H3" s="19"/>
      <c r="I3" s="20"/>
      <c r="J3" s="20"/>
      <c r="K3" s="20"/>
      <c r="L3" s="20"/>
      <c r="M3" s="20"/>
      <c r="N3" s="20"/>
    </row>
    <row r="4" spans="2:14" ht="20.25" customHeight="1">
      <c r="B4" s="21"/>
      <c r="C4" s="17"/>
      <c r="D4" s="18"/>
      <c r="E4" s="19"/>
      <c r="F4" s="19"/>
      <c r="G4" s="19"/>
      <c r="H4" s="19"/>
      <c r="I4" s="169" t="s">
        <v>37</v>
      </c>
      <c r="J4" s="20"/>
      <c r="K4" s="20"/>
      <c r="L4" s="20"/>
      <c r="M4" s="20"/>
      <c r="N4" s="20"/>
    </row>
    <row r="5" spans="2:14" ht="14.25" customHeight="1">
      <c r="B5" s="21"/>
      <c r="C5" s="20"/>
      <c r="D5" s="20"/>
      <c r="E5" s="20"/>
      <c r="F5" s="20"/>
      <c r="G5" s="20"/>
      <c r="H5" s="20"/>
      <c r="I5" s="162"/>
      <c r="J5" s="20"/>
      <c r="K5" s="20"/>
      <c r="L5" s="20"/>
      <c r="M5" s="20"/>
      <c r="N5" s="20"/>
    </row>
    <row r="6" spans="2:14" ht="24" customHeight="1">
      <c r="B6" s="22" t="s">
        <v>0</v>
      </c>
      <c r="C6" s="23" t="s">
        <v>193</v>
      </c>
      <c r="D6" s="20"/>
      <c r="E6" s="20"/>
      <c r="F6" s="20"/>
      <c r="G6" s="20"/>
      <c r="H6" s="20"/>
      <c r="I6" s="162" t="s">
        <v>156</v>
      </c>
      <c r="J6" s="20"/>
      <c r="K6" s="20"/>
      <c r="L6" s="20"/>
      <c r="M6" s="20"/>
      <c r="N6" s="20"/>
    </row>
    <row r="7" spans="2:14" ht="21.75" customHeight="1">
      <c r="B7" s="21"/>
      <c r="D7" s="20"/>
      <c r="E7" s="20"/>
      <c r="F7" s="20"/>
      <c r="G7" s="20"/>
      <c r="H7" s="20"/>
      <c r="I7" s="20"/>
      <c r="J7" s="20"/>
      <c r="K7" s="20"/>
      <c r="L7" s="20"/>
      <c r="M7" s="20"/>
      <c r="N7" s="20"/>
    </row>
    <row r="8" spans="2:14" ht="25.5">
      <c r="B8" s="22" t="s">
        <v>1</v>
      </c>
      <c r="C8" s="28" t="s">
        <v>2</v>
      </c>
      <c r="D8" s="24"/>
      <c r="E8" s="25"/>
      <c r="F8" s="25"/>
      <c r="G8" s="25"/>
      <c r="H8" s="26"/>
      <c r="I8" s="162" t="s">
        <v>354</v>
      </c>
      <c r="J8" s="25"/>
      <c r="K8" s="27"/>
      <c r="L8" s="20"/>
      <c r="M8" s="20"/>
      <c r="N8" s="20"/>
    </row>
    <row r="9" spans="2:14" ht="23.25">
      <c r="B9" s="22"/>
      <c r="D9" s="24"/>
      <c r="E9" s="25"/>
      <c r="F9" s="25"/>
      <c r="G9" s="25"/>
      <c r="H9" s="26"/>
      <c r="I9" s="25"/>
      <c r="J9" s="25"/>
      <c r="K9" s="27"/>
      <c r="L9" s="20"/>
      <c r="M9" s="20"/>
      <c r="N9" s="20"/>
    </row>
    <row r="10" spans="2:14" ht="25.5">
      <c r="B10" s="22" t="s">
        <v>3</v>
      </c>
      <c r="C10" s="28" t="s">
        <v>36</v>
      </c>
      <c r="D10" s="29"/>
      <c r="E10" s="25"/>
      <c r="F10" s="30"/>
      <c r="G10" s="25"/>
      <c r="H10" s="26"/>
      <c r="I10" s="411" t="s">
        <v>353</v>
      </c>
      <c r="J10" s="16"/>
      <c r="K10" s="31"/>
      <c r="L10" s="32"/>
      <c r="M10" s="33"/>
      <c r="N10" s="20"/>
    </row>
    <row r="11" spans="2:14" ht="23.25">
      <c r="B11" s="22"/>
      <c r="D11" s="34"/>
      <c r="E11" s="35"/>
      <c r="F11" s="30"/>
      <c r="G11" s="25"/>
      <c r="H11" s="25"/>
      <c r="I11" s="412"/>
      <c r="J11" s="36"/>
      <c r="K11" s="31"/>
      <c r="L11" s="32"/>
      <c r="M11" s="32"/>
      <c r="N11" s="20"/>
    </row>
    <row r="12" spans="2:14" ht="25.5">
      <c r="B12" s="22" t="s">
        <v>4</v>
      </c>
      <c r="C12" s="28" t="s">
        <v>5</v>
      </c>
      <c r="D12" s="37"/>
      <c r="E12" s="25"/>
      <c r="F12" s="38"/>
      <c r="G12" s="25"/>
      <c r="H12" s="25"/>
      <c r="I12" s="411" t="s">
        <v>352</v>
      </c>
      <c r="J12" s="39"/>
      <c r="K12" s="40"/>
      <c r="L12" s="32"/>
      <c r="M12" s="32"/>
      <c r="N12" s="20"/>
    </row>
    <row r="13" spans="2:14" s="43" customFormat="1" ht="23.25">
      <c r="B13" s="22"/>
      <c r="D13" s="41"/>
      <c r="E13" s="25"/>
      <c r="F13" s="35"/>
      <c r="G13" s="35"/>
      <c r="H13" s="25"/>
      <c r="I13" s="25"/>
      <c r="J13" s="25"/>
      <c r="K13" s="33"/>
      <c r="L13" s="32"/>
      <c r="M13" s="32"/>
      <c r="N13" s="42"/>
    </row>
    <row r="14" spans="2:14" ht="25.5" customHeight="1">
      <c r="B14" s="22" t="s">
        <v>234</v>
      </c>
      <c r="C14" s="28" t="s">
        <v>235</v>
      </c>
      <c r="D14" s="37"/>
      <c r="E14" s="25"/>
      <c r="F14" s="38"/>
      <c r="G14" s="25"/>
      <c r="H14" s="25"/>
      <c r="I14" s="162" t="s">
        <v>351</v>
      </c>
      <c r="J14" s="47"/>
      <c r="K14" s="49"/>
      <c r="L14" s="45"/>
      <c r="M14" s="48"/>
      <c r="N14" s="20"/>
    </row>
    <row r="15" spans="2:14" ht="23.25" customHeight="1">
      <c r="B15" s="22"/>
      <c r="C15" s="28"/>
      <c r="D15" s="359"/>
      <c r="E15" s="25"/>
      <c r="F15" s="360"/>
      <c r="G15" s="25"/>
      <c r="H15" s="361"/>
      <c r="I15" s="25"/>
      <c r="J15" s="47"/>
      <c r="K15" s="31"/>
      <c r="L15" s="32"/>
      <c r="M15" s="33"/>
      <c r="N15" s="20"/>
    </row>
    <row r="16" spans="2:14" ht="25.5">
      <c r="B16" s="22" t="s">
        <v>236</v>
      </c>
      <c r="C16" s="28" t="s">
        <v>237</v>
      </c>
      <c r="D16" s="37"/>
      <c r="E16" s="25"/>
      <c r="F16" s="38"/>
      <c r="G16" s="25"/>
      <c r="H16" s="25"/>
      <c r="I16" s="677">
        <v>21</v>
      </c>
      <c r="J16" s="47"/>
      <c r="K16" s="32"/>
      <c r="L16" s="32"/>
      <c r="M16" s="32"/>
      <c r="N16" s="20"/>
    </row>
    <row r="17" spans="2:14" ht="16.5">
      <c r="B17" s="32"/>
      <c r="C17" s="32"/>
      <c r="D17" s="47"/>
      <c r="E17" s="32"/>
      <c r="F17" s="50"/>
      <c r="G17" s="32"/>
      <c r="H17" s="48"/>
      <c r="I17" s="32"/>
      <c r="J17" s="47"/>
      <c r="K17" s="50"/>
      <c r="L17" s="32"/>
      <c r="M17" s="48"/>
      <c r="N17" s="20"/>
    </row>
    <row r="18" spans="2:14" ht="16.5">
      <c r="B18" s="32"/>
      <c r="C18" s="32"/>
      <c r="D18" s="46"/>
      <c r="E18" s="32"/>
      <c r="F18" s="31"/>
      <c r="G18" s="32"/>
      <c r="H18" s="33"/>
      <c r="I18" s="32"/>
      <c r="J18" s="47"/>
      <c r="K18" s="31"/>
      <c r="L18" s="32"/>
      <c r="M18" s="33"/>
      <c r="N18" s="20"/>
    </row>
    <row r="19" spans="2:14" ht="16.5">
      <c r="B19" s="32"/>
      <c r="C19" s="32"/>
      <c r="D19" s="46"/>
      <c r="E19" s="32"/>
      <c r="F19" s="32"/>
      <c r="G19" s="32"/>
      <c r="H19" s="32"/>
      <c r="I19" s="32"/>
      <c r="J19" s="47"/>
      <c r="K19" s="32"/>
      <c r="L19" s="32"/>
      <c r="M19" s="32"/>
      <c r="N19" s="20"/>
    </row>
    <row r="20" spans="2:14" ht="16.5">
      <c r="B20" s="32"/>
      <c r="C20" s="32"/>
      <c r="D20" s="47"/>
      <c r="E20" s="32"/>
      <c r="F20" s="50"/>
      <c r="G20" s="32"/>
      <c r="H20" s="48"/>
      <c r="I20" s="32"/>
      <c r="J20" s="47"/>
      <c r="K20" s="50"/>
      <c r="L20" s="32"/>
      <c r="M20" s="48"/>
      <c r="N20" s="20"/>
    </row>
    <row r="21" spans="2:14" ht="16.5">
      <c r="B21" s="32"/>
      <c r="C21" s="32"/>
      <c r="D21" s="46"/>
      <c r="E21" s="32"/>
      <c r="F21" s="31"/>
      <c r="G21" s="32"/>
      <c r="H21" s="33"/>
      <c r="I21" s="32"/>
      <c r="J21" s="47"/>
      <c r="K21" s="31"/>
      <c r="L21" s="32"/>
      <c r="M21" s="33"/>
      <c r="N21" s="20"/>
    </row>
    <row r="22" spans="2:14" ht="16.5">
      <c r="B22" s="32"/>
      <c r="C22" s="45"/>
      <c r="D22" s="46"/>
      <c r="E22" s="32"/>
      <c r="F22" s="32"/>
      <c r="G22" s="32"/>
      <c r="H22" s="32"/>
      <c r="I22" s="32"/>
      <c r="J22" s="47"/>
      <c r="K22" s="45"/>
      <c r="L22" s="45"/>
      <c r="M22" s="32"/>
      <c r="N22" s="20"/>
    </row>
    <row r="23" spans="2:14" ht="16.5">
      <c r="B23" s="32"/>
      <c r="C23" s="45"/>
      <c r="D23" s="51"/>
      <c r="E23" s="32"/>
      <c r="F23" s="52"/>
      <c r="G23" s="52"/>
      <c r="H23" s="48"/>
      <c r="I23" s="32"/>
      <c r="J23" s="47"/>
      <c r="K23" s="49"/>
      <c r="L23" s="45"/>
      <c r="M23" s="48"/>
      <c r="N23" s="20"/>
    </row>
    <row r="24" spans="2:14" ht="16.5">
      <c r="B24" s="32"/>
      <c r="C24" s="32"/>
      <c r="D24" s="46"/>
      <c r="E24" s="32"/>
      <c r="F24" s="31"/>
      <c r="G24" s="32"/>
      <c r="H24" s="33"/>
      <c r="I24" s="32"/>
      <c r="J24" s="47"/>
      <c r="K24" s="31"/>
      <c r="L24" s="32"/>
      <c r="M24" s="33"/>
      <c r="N24" s="20"/>
    </row>
    <row r="25" spans="2:14" ht="16.5">
      <c r="B25" s="32"/>
      <c r="C25" s="45"/>
      <c r="D25" s="53"/>
      <c r="E25" s="32"/>
      <c r="F25" s="728"/>
      <c r="G25" s="728"/>
      <c r="H25" s="32"/>
      <c r="I25" s="32"/>
      <c r="J25" s="47"/>
      <c r="K25" s="54"/>
      <c r="L25" s="54"/>
      <c r="M25" s="32"/>
      <c r="N25" s="20"/>
    </row>
    <row r="26" spans="2:14" ht="16.5">
      <c r="B26" s="32"/>
      <c r="C26" s="32"/>
      <c r="D26" s="47"/>
      <c r="E26" s="32"/>
      <c r="F26" s="44"/>
      <c r="G26" s="44"/>
      <c r="H26" s="48"/>
      <c r="I26" s="32"/>
      <c r="J26" s="47"/>
      <c r="K26" s="32"/>
      <c r="L26" s="32"/>
      <c r="M26" s="48"/>
      <c r="N26" s="20"/>
    </row>
    <row r="27" spans="2:14" ht="15.75">
      <c r="B27" s="20"/>
      <c r="C27" s="20"/>
      <c r="D27" s="20"/>
      <c r="E27" s="20"/>
      <c r="F27" s="20"/>
      <c r="G27" s="20"/>
      <c r="H27" s="20"/>
      <c r="I27" s="20"/>
      <c r="J27" s="20"/>
      <c r="K27" s="20"/>
      <c r="L27" s="20"/>
      <c r="M27" s="20"/>
      <c r="N27" s="20"/>
    </row>
    <row r="28" spans="2:14" ht="15.75">
      <c r="B28" s="20"/>
      <c r="C28" s="20"/>
      <c r="D28" s="20"/>
      <c r="E28" s="20"/>
      <c r="F28" s="20"/>
      <c r="G28" s="20"/>
      <c r="H28" s="20"/>
      <c r="I28" s="20"/>
      <c r="J28" s="20"/>
      <c r="K28" s="20"/>
      <c r="L28" s="20"/>
      <c r="M28" s="20"/>
      <c r="N28" s="20"/>
    </row>
    <row r="29" spans="2:14" ht="15.75">
      <c r="B29" s="20"/>
      <c r="C29" s="20"/>
      <c r="D29" s="20"/>
      <c r="E29" s="20"/>
      <c r="F29" s="20"/>
      <c r="G29" s="20"/>
      <c r="H29" s="20"/>
      <c r="I29" s="20"/>
      <c r="J29" s="20"/>
      <c r="K29" s="20"/>
      <c r="L29" s="20"/>
      <c r="M29" s="20"/>
      <c r="N29" s="20"/>
    </row>
    <row r="30" spans="2:14" ht="15.75">
      <c r="B30" s="20"/>
      <c r="C30" s="20"/>
      <c r="D30" s="20"/>
      <c r="E30" s="20"/>
      <c r="F30" s="20"/>
      <c r="G30" s="20"/>
      <c r="H30" s="20"/>
      <c r="I30" s="20"/>
      <c r="J30" s="20"/>
      <c r="K30" s="20"/>
      <c r="L30" s="20"/>
      <c r="M30" s="20"/>
      <c r="N30" s="20"/>
    </row>
  </sheetData>
  <mergeCells count="1">
    <mergeCell ref="F25:G25"/>
  </mergeCells>
  <printOptions horizontalCentered="1"/>
  <pageMargins left="0.8267716535433072" right="0.7874015748031497" top="0.11811023622047245" bottom="0.31496062992125984" header="0.5118110236220472" footer="0.5118110236220472"/>
  <pageSetup horizontalDpi="600" verticalDpi="600" orientation="landscape" paperSize="9" scale="120" r:id="rId2"/>
  <drawing r:id="rId1"/>
</worksheet>
</file>

<file path=xl/worksheets/sheet10.xml><?xml version="1.0" encoding="utf-8"?>
<worksheet xmlns="http://schemas.openxmlformats.org/spreadsheetml/2006/main" xmlns:r="http://schemas.openxmlformats.org/officeDocument/2006/relationships">
  <dimension ref="A1:AJ22"/>
  <sheetViews>
    <sheetView workbookViewId="0" topLeftCell="A1">
      <selection activeCell="A1" sqref="A1"/>
    </sheetView>
  </sheetViews>
  <sheetFormatPr defaultColWidth="9.00390625" defaultRowHeight="16.5"/>
  <cols>
    <col min="1" max="1" width="10.25390625" style="1" customWidth="1"/>
    <col min="2" max="2" width="56.875" style="1" customWidth="1"/>
    <col min="3" max="3" width="20.625" style="1" customWidth="1"/>
    <col min="4" max="4" width="12.375" style="1" customWidth="1"/>
    <col min="5" max="5" width="6.75390625" style="1" customWidth="1"/>
    <col min="6" max="6" width="1.875" style="1" customWidth="1"/>
    <col min="7" max="7" width="11.125" style="1" customWidth="1"/>
    <col min="8" max="8" width="6.75390625" style="1" customWidth="1"/>
    <col min="9" max="9" width="6.875" style="1" customWidth="1"/>
    <col min="10" max="16384" width="9.00390625" style="1" customWidth="1"/>
  </cols>
  <sheetData>
    <row r="1" ht="19.5" customHeight="1">
      <c r="A1" s="61" t="s">
        <v>380</v>
      </c>
    </row>
    <row r="2" ht="18.75">
      <c r="A2" s="284"/>
    </row>
    <row r="3" ht="6.75" customHeight="1">
      <c r="A3" s="61"/>
    </row>
    <row r="4" spans="1:4" ht="15.75">
      <c r="A4" s="171" t="s">
        <v>64</v>
      </c>
      <c r="B4" s="8"/>
      <c r="C4" s="8"/>
      <c r="D4" s="8"/>
    </row>
    <row r="5" spans="1:6" s="4" customFormat="1" ht="15.75">
      <c r="A5" s="106"/>
      <c r="B5" s="111"/>
      <c r="C5" s="268"/>
      <c r="D5" s="267"/>
      <c r="F5" s="107"/>
    </row>
    <row r="6" spans="1:6" s="4" customFormat="1" ht="17.25">
      <c r="A6" s="225" t="s">
        <v>12</v>
      </c>
      <c r="B6" s="302" t="s">
        <v>21</v>
      </c>
      <c r="C6" s="751" t="s">
        <v>20</v>
      </c>
      <c r="D6" s="752"/>
      <c r="F6" s="107"/>
    </row>
    <row r="7" spans="1:7" s="4" customFormat="1" ht="12" customHeight="1">
      <c r="A7" s="226"/>
      <c r="B7" s="228"/>
      <c r="C7" s="264"/>
      <c r="D7" s="303"/>
      <c r="E7" s="6"/>
      <c r="F7" s="5"/>
      <c r="G7" s="5"/>
    </row>
    <row r="8" spans="1:7" s="9" customFormat="1" ht="22.5" customHeight="1">
      <c r="A8" s="304">
        <v>1</v>
      </c>
      <c r="B8" s="326" t="s">
        <v>206</v>
      </c>
      <c r="C8" s="492">
        <v>312.3</v>
      </c>
      <c r="D8" s="238"/>
      <c r="E8" s="11"/>
      <c r="F8" s="4"/>
      <c r="G8" s="4"/>
    </row>
    <row r="9" spans="1:7" s="9" customFormat="1" ht="22.5" customHeight="1">
      <c r="A9" s="226">
        <v>2</v>
      </c>
      <c r="B9" s="295" t="s">
        <v>248</v>
      </c>
      <c r="C9" s="493">
        <v>241.2</v>
      </c>
      <c r="D9" s="238"/>
      <c r="E9" s="11"/>
      <c r="F9" s="4"/>
      <c r="G9" s="4"/>
    </row>
    <row r="10" spans="1:7" s="9" customFormat="1" ht="22.5" customHeight="1">
      <c r="A10" s="226">
        <v>3</v>
      </c>
      <c r="B10" s="295" t="s">
        <v>209</v>
      </c>
      <c r="C10" s="493">
        <v>201.1</v>
      </c>
      <c r="D10" s="238"/>
      <c r="E10" s="11"/>
      <c r="F10" s="4"/>
      <c r="G10" s="4"/>
    </row>
    <row r="11" spans="1:7" s="9" customFormat="1" ht="22.5" customHeight="1">
      <c r="A11" s="226">
        <v>4</v>
      </c>
      <c r="B11" s="295" t="s">
        <v>207</v>
      </c>
      <c r="C11" s="493">
        <v>194.1</v>
      </c>
      <c r="D11" s="238"/>
      <c r="E11" s="11"/>
      <c r="F11" s="4"/>
      <c r="G11" s="4"/>
    </row>
    <row r="12" spans="1:7" s="9" customFormat="1" ht="22.5" customHeight="1">
      <c r="A12" s="226">
        <v>5</v>
      </c>
      <c r="B12" s="295" t="s">
        <v>208</v>
      </c>
      <c r="C12" s="493">
        <v>182.3</v>
      </c>
      <c r="D12" s="238"/>
      <c r="E12" s="11"/>
      <c r="F12" s="4"/>
      <c r="G12" s="4"/>
    </row>
    <row r="13" spans="1:7" s="9" customFormat="1" ht="22.5" customHeight="1">
      <c r="A13" s="226">
        <v>6</v>
      </c>
      <c r="B13" s="295" t="s">
        <v>228</v>
      </c>
      <c r="C13" s="493">
        <v>144.9</v>
      </c>
      <c r="D13" s="238"/>
      <c r="E13" s="11"/>
      <c r="F13" s="4"/>
      <c r="G13" s="4"/>
    </row>
    <row r="14" spans="1:36" s="9" customFormat="1" ht="22.5" customHeight="1">
      <c r="A14" s="226">
        <v>7</v>
      </c>
      <c r="B14" s="295" t="s">
        <v>210</v>
      </c>
      <c r="C14" s="493">
        <v>105.4</v>
      </c>
      <c r="D14" s="238"/>
      <c r="E14" s="11"/>
      <c r="F14" s="2"/>
      <c r="G14" s="2"/>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row>
    <row r="15" spans="1:7" s="9" customFormat="1" ht="22.5" customHeight="1">
      <c r="A15" s="226">
        <v>8</v>
      </c>
      <c r="B15" s="295" t="s">
        <v>211</v>
      </c>
      <c r="C15" s="493">
        <v>100.4</v>
      </c>
      <c r="D15" s="238"/>
      <c r="E15" s="11"/>
      <c r="F15" s="4"/>
      <c r="G15" s="4"/>
    </row>
    <row r="16" spans="1:7" s="9" customFormat="1" ht="22.5" customHeight="1">
      <c r="A16" s="226">
        <v>9</v>
      </c>
      <c r="B16" s="295" t="s">
        <v>212</v>
      </c>
      <c r="C16" s="493">
        <v>98.4</v>
      </c>
      <c r="D16" s="351"/>
      <c r="E16" s="11"/>
      <c r="F16" s="7"/>
      <c r="G16" s="7"/>
    </row>
    <row r="17" spans="1:7" s="9" customFormat="1" ht="22.5" customHeight="1">
      <c r="A17" s="227">
        <v>10</v>
      </c>
      <c r="B17" s="296" t="s">
        <v>213</v>
      </c>
      <c r="C17" s="494">
        <v>81.3</v>
      </c>
      <c r="D17" s="352"/>
      <c r="E17" s="11"/>
      <c r="F17" s="4"/>
      <c r="G17" s="4"/>
    </row>
    <row r="18" spans="5:7" s="9" customFormat="1" ht="22.5" customHeight="1">
      <c r="E18" s="11"/>
      <c r="F18" s="7"/>
      <c r="G18" s="7"/>
    </row>
    <row r="19" spans="1:7" s="9" customFormat="1" ht="22.5" customHeight="1">
      <c r="A19" s="157"/>
      <c r="B19" s="294"/>
      <c r="C19" s="481"/>
      <c r="D19" s="294"/>
      <c r="E19" s="11"/>
      <c r="F19" s="7"/>
      <c r="G19" s="7"/>
    </row>
    <row r="20" ht="16.5">
      <c r="B20"/>
    </row>
    <row r="21" ht="15.75"/>
    <row r="22" ht="16.5">
      <c r="B22"/>
    </row>
  </sheetData>
  <mergeCells count="1">
    <mergeCell ref="C6:D6"/>
  </mergeCells>
  <printOptions/>
  <pageMargins left="1.141732283464567" right="0" top="0.5905511811023623" bottom="0.1968503937007874" header="0.5118110236220472" footer="0.11811023622047245"/>
  <pageSetup firstPageNumber="11" useFirstPageNumber="1" horizontalDpi="1200" verticalDpi="1200" orientation="landscape" paperSize="9" r:id="rId2"/>
  <headerFooter alignWithMargins="0">
    <oddFooter>&amp;R&amp;10頁 9</oddFooter>
  </headerFooter>
  <drawing r:id="rId1"/>
</worksheet>
</file>

<file path=xl/worksheets/sheet11.xml><?xml version="1.0" encoding="utf-8"?>
<worksheet xmlns="http://schemas.openxmlformats.org/spreadsheetml/2006/main" xmlns:r="http://schemas.openxmlformats.org/officeDocument/2006/relationships">
  <dimension ref="A1:AL21"/>
  <sheetViews>
    <sheetView workbookViewId="0" topLeftCell="A1">
      <selection activeCell="A1" sqref="A1"/>
    </sheetView>
  </sheetViews>
  <sheetFormatPr defaultColWidth="9.00390625" defaultRowHeight="16.5"/>
  <cols>
    <col min="1" max="1" width="10.25390625" style="1" customWidth="1"/>
    <col min="2" max="2" width="42.375" style="1" customWidth="1"/>
    <col min="3" max="3" width="19.00390625" style="1" customWidth="1"/>
    <col min="4" max="4" width="19.875" style="1" customWidth="1"/>
    <col min="5" max="5" width="11.00390625" style="1" customWidth="1"/>
    <col min="6" max="6" width="16.25390625" style="1" customWidth="1"/>
    <col min="7" max="7" width="11.00390625" style="1" customWidth="1"/>
    <col min="8" max="8" width="1.875" style="1" customWidth="1"/>
    <col min="9" max="9" width="11.125" style="1" customWidth="1"/>
    <col min="10" max="16384" width="9.00390625" style="1" customWidth="1"/>
  </cols>
  <sheetData>
    <row r="1" ht="19.5" customHeight="1">
      <c r="A1" s="105" t="s">
        <v>361</v>
      </c>
    </row>
    <row r="2" ht="18.75">
      <c r="A2" s="284" t="s">
        <v>369</v>
      </c>
    </row>
    <row r="3" ht="18.75">
      <c r="A3" s="61"/>
    </row>
    <row r="4" spans="1:4" ht="15.75">
      <c r="A4" s="171" t="s">
        <v>257</v>
      </c>
      <c r="B4" s="8"/>
      <c r="C4" s="8"/>
      <c r="D4" s="8"/>
    </row>
    <row r="5" spans="1:8" s="4" customFormat="1" ht="16.5">
      <c r="A5" s="678"/>
      <c r="B5" s="679"/>
      <c r="C5" s="680"/>
      <c r="D5" s="681"/>
      <c r="E5" s="682"/>
      <c r="G5" s="107"/>
      <c r="H5" s="107"/>
    </row>
    <row r="6" spans="1:8" s="4" customFormat="1" ht="17.25">
      <c r="A6" s="225" t="s">
        <v>12</v>
      </c>
      <c r="B6" s="683" t="s">
        <v>21</v>
      </c>
      <c r="C6" s="485" t="s">
        <v>355</v>
      </c>
      <c r="D6" s="751" t="s">
        <v>20</v>
      </c>
      <c r="E6" s="752"/>
      <c r="G6" s="107"/>
      <c r="H6" s="107"/>
    </row>
    <row r="7" spans="1:9" s="4" customFormat="1" ht="12" customHeight="1">
      <c r="A7" s="226"/>
      <c r="B7" s="228"/>
      <c r="C7" s="684"/>
      <c r="D7" s="264"/>
      <c r="E7" s="685"/>
      <c r="F7" s="6"/>
      <c r="G7" s="5"/>
      <c r="H7" s="5"/>
      <c r="I7" s="5"/>
    </row>
    <row r="8" spans="1:9" s="9" customFormat="1" ht="22.5" customHeight="1">
      <c r="A8" s="686">
        <v>1</v>
      </c>
      <c r="B8" s="687" t="s">
        <v>362</v>
      </c>
      <c r="C8" s="688" t="s">
        <v>356</v>
      </c>
      <c r="D8" s="689">
        <v>1249.5</v>
      </c>
      <c r="E8" s="267"/>
      <c r="G8" s="4"/>
      <c r="H8" s="4"/>
      <c r="I8" s="4"/>
    </row>
    <row r="9" spans="1:9" s="9" customFormat="1" ht="22.5" customHeight="1">
      <c r="A9" s="690">
        <v>2</v>
      </c>
      <c r="B9" s="295" t="s">
        <v>363</v>
      </c>
      <c r="C9" s="688" t="s">
        <v>356</v>
      </c>
      <c r="D9" s="689">
        <v>867.4</v>
      </c>
      <c r="E9" s="267"/>
      <c r="G9" s="4"/>
      <c r="H9" s="4"/>
      <c r="I9" s="4"/>
    </row>
    <row r="10" spans="1:9" s="9" customFormat="1" ht="22.5" customHeight="1">
      <c r="A10" s="690">
        <v>3</v>
      </c>
      <c r="B10" s="295" t="s">
        <v>364</v>
      </c>
      <c r="C10" s="688" t="s">
        <v>357</v>
      </c>
      <c r="D10" s="689">
        <v>715.8</v>
      </c>
      <c r="E10" s="267"/>
      <c r="G10" s="4"/>
      <c r="H10" s="4"/>
      <c r="I10" s="4"/>
    </row>
    <row r="11" spans="1:9" s="9" customFormat="1" ht="22.5" customHeight="1">
      <c r="A11" s="690">
        <v>4</v>
      </c>
      <c r="B11" s="295" t="s">
        <v>358</v>
      </c>
      <c r="C11" s="688" t="s">
        <v>359</v>
      </c>
      <c r="D11" s="689">
        <v>436.1</v>
      </c>
      <c r="E11" s="267"/>
      <c r="G11" s="4"/>
      <c r="H11" s="4"/>
      <c r="I11" s="4"/>
    </row>
    <row r="12" spans="1:9" s="9" customFormat="1" ht="22.5" customHeight="1">
      <c r="A12" s="691">
        <v>5</v>
      </c>
      <c r="B12" s="326" t="s">
        <v>365</v>
      </c>
      <c r="C12" s="688">
        <v>2007</v>
      </c>
      <c r="D12" s="689">
        <v>329.2</v>
      </c>
      <c r="E12" s="692"/>
      <c r="G12" s="4"/>
      <c r="H12" s="4"/>
      <c r="I12" s="4"/>
    </row>
    <row r="13" spans="1:38" s="9" customFormat="1" ht="22.5" customHeight="1">
      <c r="A13" s="690">
        <v>6</v>
      </c>
      <c r="B13" s="295" t="s">
        <v>360</v>
      </c>
      <c r="C13" s="688">
        <v>1997</v>
      </c>
      <c r="D13" s="689">
        <v>326.7</v>
      </c>
      <c r="E13" s="267"/>
      <c r="G13" s="2"/>
      <c r="H13" s="2"/>
      <c r="I13" s="2"/>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row>
    <row r="14" spans="1:9" s="9" customFormat="1" ht="22.5" customHeight="1">
      <c r="A14" s="690">
        <v>7</v>
      </c>
      <c r="B14" s="326" t="s">
        <v>206</v>
      </c>
      <c r="C14" s="688">
        <v>2009</v>
      </c>
      <c r="D14" s="493">
        <v>312.3</v>
      </c>
      <c r="E14" s="267"/>
      <c r="G14" s="4"/>
      <c r="H14" s="4"/>
      <c r="I14" s="4"/>
    </row>
    <row r="15" spans="1:9" s="9" customFormat="1" ht="22.5" customHeight="1">
      <c r="A15" s="690">
        <v>8</v>
      </c>
      <c r="B15" s="295" t="s">
        <v>366</v>
      </c>
      <c r="C15" s="688">
        <v>2003</v>
      </c>
      <c r="D15" s="689">
        <v>267.1</v>
      </c>
      <c r="E15" s="267"/>
      <c r="G15" s="7"/>
      <c r="H15" s="7"/>
      <c r="I15" s="7"/>
    </row>
    <row r="16" spans="1:9" s="9" customFormat="1" ht="22.5" customHeight="1">
      <c r="A16" s="690">
        <v>9</v>
      </c>
      <c r="B16" s="295" t="s">
        <v>367</v>
      </c>
      <c r="C16" s="688">
        <v>2000</v>
      </c>
      <c r="D16" s="689">
        <v>266.8</v>
      </c>
      <c r="E16" s="267"/>
      <c r="G16" s="4"/>
      <c r="H16" s="4"/>
      <c r="I16" s="4"/>
    </row>
    <row r="17" spans="1:9" s="9" customFormat="1" ht="22.5" customHeight="1">
      <c r="A17" s="693">
        <v>10</v>
      </c>
      <c r="B17" s="296" t="s">
        <v>368</v>
      </c>
      <c r="C17" s="694">
        <v>2005</v>
      </c>
      <c r="D17" s="695">
        <v>254.9</v>
      </c>
      <c r="E17" s="696"/>
      <c r="G17" s="7"/>
      <c r="H17" s="7"/>
      <c r="I17" s="7"/>
    </row>
    <row r="18" spans="1:35" s="9" customFormat="1" ht="15.75">
      <c r="A18" s="12"/>
      <c r="B18" s="12"/>
      <c r="C18" s="2"/>
      <c r="D18" s="2"/>
      <c r="E18" s="2"/>
      <c r="F18" s="2"/>
      <c r="G18" s="2"/>
      <c r="H18" s="2"/>
      <c r="I18" s="2"/>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row>
    <row r="19" spans="1:9" s="9" customFormat="1" ht="15">
      <c r="A19" s="164"/>
      <c r="C19" s="4"/>
      <c r="E19" s="4"/>
      <c r="F19" s="4"/>
      <c r="G19" s="4"/>
      <c r="H19" s="4"/>
      <c r="I19" s="4"/>
    </row>
    <row r="20" spans="3:9" s="9" customFormat="1" ht="15">
      <c r="C20" s="4"/>
      <c r="E20" s="4"/>
      <c r="F20" s="4"/>
      <c r="G20" s="7"/>
      <c r="H20" s="7"/>
      <c r="I20" s="7"/>
    </row>
    <row r="21" s="9" customFormat="1" ht="15.75">
      <c r="B21" s="1"/>
    </row>
  </sheetData>
  <mergeCells count="1">
    <mergeCell ref="D6:E6"/>
  </mergeCells>
  <printOptions/>
  <pageMargins left="1.14173228346457" right="0" top="0.590551181102362" bottom="0.196850393700787" header="0.511811023622047" footer="0.1"/>
  <pageSetup firstPageNumber="12" useFirstPageNumber="1" horizontalDpi="300" verticalDpi="300" orientation="landscape" paperSize="9" r:id="rId1"/>
  <headerFooter alignWithMargins="0">
    <oddFooter>&amp;R&amp;10頁 10</oddFooter>
  </headerFooter>
</worksheet>
</file>

<file path=xl/worksheets/sheet12.xml><?xml version="1.0" encoding="utf-8"?>
<worksheet xmlns="http://schemas.openxmlformats.org/spreadsheetml/2006/main" xmlns:r="http://schemas.openxmlformats.org/officeDocument/2006/relationships">
  <dimension ref="A1:E31"/>
  <sheetViews>
    <sheetView workbookViewId="0" topLeftCell="A1">
      <selection activeCell="A1" sqref="A1"/>
    </sheetView>
  </sheetViews>
  <sheetFormatPr defaultColWidth="9.00390625" defaultRowHeight="16.5"/>
  <cols>
    <col min="1" max="1" width="26.125" style="12" customWidth="1"/>
    <col min="2" max="2" width="37.875" style="12" customWidth="1"/>
    <col min="3" max="3" width="56.875" style="12" customWidth="1"/>
    <col min="4" max="4" width="1.875" style="12" customWidth="1"/>
    <col min="5" max="5" width="7.75390625" style="12" customWidth="1"/>
    <col min="6" max="16384" width="9.00390625" style="12" customWidth="1"/>
  </cols>
  <sheetData>
    <row r="1" ht="25.5">
      <c r="A1" s="155" t="s">
        <v>33</v>
      </c>
    </row>
    <row r="3" ht="20.25">
      <c r="A3" s="14"/>
    </row>
    <row r="4" spans="1:3" s="113" customFormat="1" ht="18.75">
      <c r="A4" s="232" t="s">
        <v>90</v>
      </c>
      <c r="B4" s="156"/>
      <c r="C4" s="156"/>
    </row>
    <row r="5" spans="1:3" s="113" customFormat="1" ht="18.75">
      <c r="A5" s="156"/>
      <c r="B5" s="156"/>
      <c r="C5" s="156"/>
    </row>
    <row r="6" spans="1:3" s="113" customFormat="1" ht="18.75">
      <c r="A6" s="156"/>
      <c r="B6" s="156"/>
      <c r="C6" s="156"/>
    </row>
    <row r="7" s="156" customFormat="1" ht="19.5" customHeight="1">
      <c r="A7" s="233" t="s">
        <v>91</v>
      </c>
    </row>
    <row r="8" s="156" customFormat="1" ht="16.5"/>
    <row r="9" spans="1:3" s="156" customFormat="1" ht="21.75" customHeight="1">
      <c r="A9" s="753" t="s">
        <v>92</v>
      </c>
      <c r="B9" s="754"/>
      <c r="C9" s="754"/>
    </row>
    <row r="10" spans="1:4" s="156" customFormat="1" ht="16.5">
      <c r="A10" s="157"/>
      <c r="D10" s="158"/>
    </row>
    <row r="11" spans="1:4" s="156" customFormat="1" ht="16.5">
      <c r="A11" s="157"/>
      <c r="D11" s="158"/>
    </row>
    <row r="12" spans="1:5" s="156" customFormat="1" ht="18" customHeight="1">
      <c r="A12" s="232" t="s">
        <v>108</v>
      </c>
      <c r="B12" s="234"/>
      <c r="C12" s="234"/>
      <c r="D12" s="157"/>
      <c r="E12" s="157"/>
    </row>
    <row r="13" spans="1:5" s="156" customFormat="1" ht="12" customHeight="1">
      <c r="A13" s="157"/>
      <c r="B13" s="159"/>
      <c r="D13" s="159"/>
      <c r="E13" s="159"/>
    </row>
    <row r="14" spans="1:3" s="160" customFormat="1" ht="20.25" customHeight="1">
      <c r="A14" s="755" t="s">
        <v>93</v>
      </c>
      <c r="B14" s="756"/>
      <c r="C14" s="756"/>
    </row>
    <row r="15" s="156" customFormat="1" ht="16.5">
      <c r="A15" s="157"/>
    </row>
    <row r="16" s="156" customFormat="1" ht="16.5">
      <c r="A16" s="157"/>
    </row>
    <row r="17" spans="1:3" s="156" customFormat="1" ht="18" customHeight="1">
      <c r="A17" s="300" t="s">
        <v>123</v>
      </c>
      <c r="B17" s="235"/>
      <c r="C17" s="235"/>
    </row>
    <row r="18" spans="1:3" s="156" customFormat="1" ht="11.25" customHeight="1">
      <c r="A18" s="235"/>
      <c r="B18" s="235"/>
      <c r="C18" s="235"/>
    </row>
    <row r="19" spans="1:3" s="156" customFormat="1" ht="21" customHeight="1">
      <c r="A19" s="756" t="s">
        <v>176</v>
      </c>
      <c r="B19" s="756"/>
      <c r="C19" s="756"/>
    </row>
    <row r="20" spans="1:5" s="108" customFormat="1" ht="36.75" customHeight="1">
      <c r="A20" s="299"/>
      <c r="B20" s="156"/>
      <c r="C20" s="156"/>
      <c r="D20" s="2"/>
      <c r="E20" s="2"/>
    </row>
    <row r="21" spans="1:5" s="108" customFormat="1" ht="15.75">
      <c r="A21" s="112"/>
      <c r="B21" s="12"/>
      <c r="D21" s="2"/>
      <c r="E21" s="2"/>
    </row>
    <row r="22" spans="1:5" s="108" customFormat="1" ht="15.75">
      <c r="A22" s="112"/>
      <c r="B22" s="12"/>
      <c r="C22" s="12"/>
      <c r="D22" s="6"/>
      <c r="E22" s="6"/>
    </row>
    <row r="23" spans="1:5" s="108" customFormat="1" ht="15.75">
      <c r="A23" s="112"/>
      <c r="B23" s="12"/>
      <c r="C23" s="12"/>
      <c r="D23" s="2"/>
      <c r="E23" s="2"/>
    </row>
    <row r="24" spans="1:5" s="108" customFormat="1" ht="15.75">
      <c r="A24" s="112"/>
      <c r="B24" s="12"/>
      <c r="C24" s="12"/>
      <c r="D24" s="6"/>
      <c r="E24" s="6"/>
    </row>
    <row r="25" spans="1:4" s="108" customFormat="1" ht="15.75">
      <c r="A25" s="12"/>
      <c r="B25" s="2"/>
      <c r="C25" s="2"/>
      <c r="D25" s="2"/>
    </row>
    <row r="26" spans="1:5" s="108" customFormat="1" ht="15.75">
      <c r="A26" s="12"/>
      <c r="B26" s="2"/>
      <c r="C26" s="2"/>
      <c r="D26" s="2"/>
      <c r="E26" s="2"/>
    </row>
    <row r="27" spans="1:5" s="108" customFormat="1" ht="15.75">
      <c r="A27" s="12"/>
      <c r="B27" s="2"/>
      <c r="C27" s="2"/>
      <c r="D27" s="6"/>
      <c r="E27" s="6"/>
    </row>
    <row r="28" s="108" customFormat="1" ht="12.75"/>
    <row r="29" s="108" customFormat="1" ht="12.75"/>
    <row r="30" s="108" customFormat="1" ht="12.75"/>
    <row r="31" s="108" customFormat="1" ht="12.75">
      <c r="E31" s="231"/>
    </row>
  </sheetData>
  <mergeCells count="3">
    <mergeCell ref="A9:C9"/>
    <mergeCell ref="A14:C14"/>
    <mergeCell ref="A19:C19"/>
  </mergeCells>
  <printOptions/>
  <pageMargins left="1.14173228346457" right="0" top="0.78740157480315" bottom="0.196850393700787" header="0.511811023622047" footer="0.1"/>
  <pageSetup firstPageNumber="15" useFirstPageNumber="1" horizontalDpi="300" verticalDpi="300" orientation="landscape" paperSize="9" r:id="rId1"/>
  <headerFooter alignWithMargins="0">
    <oddFooter>&amp;R&amp;10頁 11</oddFooter>
  </headerFooter>
</worksheet>
</file>

<file path=xl/worksheets/sheet13.xml><?xml version="1.0" encoding="utf-8"?>
<worksheet xmlns="http://schemas.openxmlformats.org/spreadsheetml/2006/main" xmlns:r="http://schemas.openxmlformats.org/officeDocument/2006/relationships">
  <dimension ref="A1:AM36"/>
  <sheetViews>
    <sheetView workbookViewId="0" topLeftCell="A1">
      <selection activeCell="A1" sqref="A1"/>
    </sheetView>
  </sheetViews>
  <sheetFormatPr defaultColWidth="9.00390625" defaultRowHeight="16.5"/>
  <cols>
    <col min="1" max="1" width="44.875" style="1" customWidth="1"/>
    <col min="2" max="2" width="3.50390625" style="1" customWidth="1"/>
    <col min="3" max="3" width="14.875" style="1" customWidth="1"/>
    <col min="4" max="4" width="1.875" style="1" customWidth="1"/>
    <col min="5" max="5" width="7.50390625" style="1" customWidth="1"/>
    <col min="6" max="6" width="16.625" style="1" customWidth="1"/>
    <col min="7" max="7" width="2.25390625" style="1" customWidth="1"/>
    <col min="8" max="8" width="7.75390625" style="1" customWidth="1"/>
    <col min="9" max="9" width="10.00390625" style="1" customWidth="1"/>
    <col min="10" max="10" width="11.125" style="1" customWidth="1"/>
    <col min="11" max="11" width="7.375" style="1" customWidth="1"/>
    <col min="12" max="12" width="4.125" style="1" customWidth="1"/>
    <col min="13" max="16384" width="9.00390625" style="1" customWidth="1"/>
  </cols>
  <sheetData>
    <row r="1" ht="21">
      <c r="A1" s="110" t="s">
        <v>233</v>
      </c>
    </row>
    <row r="3" ht="19.5" customHeight="1">
      <c r="A3" s="105" t="s">
        <v>23</v>
      </c>
    </row>
    <row r="4" spans="1:8" ht="19.5" customHeight="1">
      <c r="A4" s="61"/>
      <c r="C4" s="710" t="s">
        <v>122</v>
      </c>
      <c r="D4" s="710"/>
      <c r="E4" s="710"/>
      <c r="F4" s="710"/>
      <c r="G4" s="710"/>
      <c r="H4" s="710"/>
    </row>
    <row r="5" spans="1:9" ht="18.75">
      <c r="A5" s="61"/>
      <c r="C5" s="712" t="s">
        <v>244</v>
      </c>
      <c r="D5" s="712"/>
      <c r="E5" s="712"/>
      <c r="F5" s="711" t="s">
        <v>180</v>
      </c>
      <c r="G5" s="711"/>
      <c r="H5" s="711"/>
      <c r="I5" s="119" t="s">
        <v>45</v>
      </c>
    </row>
    <row r="6" spans="1:9" ht="16.5">
      <c r="A6" s="118" t="s">
        <v>24</v>
      </c>
      <c r="B6" s="12"/>
      <c r="C6" s="183">
        <v>524</v>
      </c>
      <c r="D6" s="116"/>
      <c r="E6" s="404">
        <f>C6/1319</f>
        <v>0.39727065959059893</v>
      </c>
      <c r="F6" s="187">
        <v>465</v>
      </c>
      <c r="G6" s="187"/>
      <c r="H6" s="297">
        <v>0.3687549563838224</v>
      </c>
      <c r="I6" s="495">
        <f>(C6-F6)/F6*100</f>
        <v>12.688172043010754</v>
      </c>
    </row>
    <row r="7" spans="2:9" ht="15.75">
      <c r="B7" s="12"/>
      <c r="C7" s="186"/>
      <c r="D7" s="63"/>
      <c r="E7" s="186"/>
      <c r="F7" s="186"/>
      <c r="G7" s="186"/>
      <c r="H7" s="186"/>
      <c r="I7" s="180"/>
    </row>
    <row r="8" spans="1:9" ht="18.75">
      <c r="A8" s="118" t="s">
        <v>55</v>
      </c>
      <c r="B8" s="114"/>
      <c r="C8" s="183">
        <v>48</v>
      </c>
      <c r="D8" s="366" t="s">
        <v>78</v>
      </c>
      <c r="E8" s="276">
        <f>C8/73</f>
        <v>0.6575342465753424</v>
      </c>
      <c r="F8" s="187">
        <v>28</v>
      </c>
      <c r="G8" s="366" t="s">
        <v>79</v>
      </c>
      <c r="H8" s="297">
        <v>0.5714285714285714</v>
      </c>
      <c r="I8" s="495">
        <f>(C8-F8)/F8*100</f>
        <v>71.42857142857143</v>
      </c>
    </row>
    <row r="9" spans="2:9" ht="15.75">
      <c r="B9" s="114"/>
      <c r="C9" s="183"/>
      <c r="D9" s="116"/>
      <c r="E9" s="183"/>
      <c r="F9" s="187"/>
      <c r="G9" s="187"/>
      <c r="H9" s="187"/>
      <c r="I9" s="496"/>
    </row>
    <row r="10" spans="1:9" ht="16.5">
      <c r="A10" s="118" t="s">
        <v>65</v>
      </c>
      <c r="B10" s="12"/>
      <c r="C10" s="444">
        <v>104437.49848969</v>
      </c>
      <c r="D10" s="183"/>
      <c r="E10" s="276">
        <v>0.58</v>
      </c>
      <c r="F10" s="474">
        <v>61609.1</v>
      </c>
      <c r="G10" s="334"/>
      <c r="H10" s="297">
        <v>0.5982188693416646</v>
      </c>
      <c r="I10" s="495">
        <f>(C10-F10)/F10*100</f>
        <v>69.51635146380973</v>
      </c>
    </row>
    <row r="11" spans="1:9" ht="16.5">
      <c r="A11" s="118"/>
      <c r="B11" s="12"/>
      <c r="C11" s="183"/>
      <c r="D11" s="183"/>
      <c r="E11" s="184"/>
      <c r="F11" s="185"/>
      <c r="I11" s="117"/>
    </row>
    <row r="12" spans="2:9" ht="15.75">
      <c r="B12" s="12"/>
      <c r="F12" s="185"/>
      <c r="I12" s="117"/>
    </row>
    <row r="13" spans="1:8" ht="16.5" customHeight="1">
      <c r="A13" s="115"/>
      <c r="B13" s="12"/>
      <c r="C13" s="713" t="s">
        <v>121</v>
      </c>
      <c r="D13" s="713"/>
      <c r="E13" s="713"/>
      <c r="F13" s="713"/>
      <c r="G13" s="713"/>
      <c r="H13" s="713"/>
    </row>
    <row r="14" spans="1:9" ht="16.5">
      <c r="A14" s="12"/>
      <c r="B14" s="12"/>
      <c r="C14" s="712" t="s">
        <v>244</v>
      </c>
      <c r="D14" s="712"/>
      <c r="E14" s="712"/>
      <c r="F14" s="711" t="s">
        <v>180</v>
      </c>
      <c r="G14" s="711"/>
      <c r="H14" s="711"/>
      <c r="I14" s="172" t="s">
        <v>43</v>
      </c>
    </row>
    <row r="15" spans="1:6" ht="15.75">
      <c r="A15" s="12"/>
      <c r="B15" s="12"/>
      <c r="C15" s="183"/>
      <c r="D15" s="183"/>
      <c r="E15" s="186"/>
      <c r="F15" s="186"/>
    </row>
    <row r="16" spans="1:39" s="120" customFormat="1" ht="16.5">
      <c r="A16" s="118" t="s">
        <v>182</v>
      </c>
      <c r="B16" s="114"/>
      <c r="C16" s="444">
        <f>8336135.413335/249</f>
        <v>33478.45547524097</v>
      </c>
      <c r="D16" s="335"/>
      <c r="E16" s="276">
        <f>C16/46746.784861996</f>
        <v>0.7161659475421622</v>
      </c>
      <c r="F16" s="474">
        <v>36642.02067461224</v>
      </c>
      <c r="G16" s="334"/>
      <c r="H16" s="297">
        <v>0.71</v>
      </c>
      <c r="I16" s="298">
        <f>(C16-F16)/F16*100</f>
        <v>-8.63370835212475</v>
      </c>
      <c r="J16" s="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row>
    <row r="17" spans="1:39" s="120" customFormat="1" ht="16.5">
      <c r="A17" s="118"/>
      <c r="B17" s="114"/>
      <c r="C17" s="444"/>
      <c r="D17" s="335"/>
      <c r="E17" s="277"/>
      <c r="F17" s="474"/>
      <c r="G17" s="334"/>
      <c r="H17" s="280"/>
      <c r="I17" s="282"/>
      <c r="J17" s="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row>
    <row r="18" spans="1:39" s="120" customFormat="1" ht="16.5">
      <c r="A18" s="124" t="s">
        <v>98</v>
      </c>
      <c r="B18" s="114"/>
      <c r="C18" s="279">
        <f>C20+C22</f>
        <v>3456.588496</v>
      </c>
      <c r="D18" s="406" t="s">
        <v>77</v>
      </c>
      <c r="E18" s="276">
        <f>C18/6307.24507409</f>
        <v>0.5480345944062925</v>
      </c>
      <c r="F18" s="185">
        <v>2941</v>
      </c>
      <c r="G18" s="334"/>
      <c r="H18" s="297">
        <v>0.6883947867284167</v>
      </c>
      <c r="I18" s="298">
        <f aca="true" t="shared" si="0" ref="I18:I24">(C18-F18)/F18*100</f>
        <v>17.531060727643656</v>
      </c>
      <c r="J18" s="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row>
    <row r="19" spans="2:10" s="120" customFormat="1" ht="15.75">
      <c r="B19" s="114"/>
      <c r="C19" s="183"/>
      <c r="D19" s="186"/>
      <c r="E19" s="186"/>
      <c r="F19" s="187"/>
      <c r="G19" s="186"/>
      <c r="H19" s="186"/>
      <c r="I19" s="298"/>
      <c r="J19" s="121"/>
    </row>
    <row r="20" spans="1:10" s="120" customFormat="1" ht="15.75">
      <c r="A20" s="68" t="s">
        <v>99</v>
      </c>
      <c r="B20" s="114"/>
      <c r="C20" s="279">
        <v>2012.14343808</v>
      </c>
      <c r="D20" s="406" t="s">
        <v>77</v>
      </c>
      <c r="E20" s="276">
        <f>C20/2438.52415008</f>
        <v>0.8251480462122912</v>
      </c>
      <c r="F20" s="185">
        <v>477</v>
      </c>
      <c r="G20" s="334"/>
      <c r="H20" s="297">
        <v>0.7223175370824809</v>
      </c>
      <c r="I20" s="298">
        <f t="shared" si="0"/>
        <v>321.8330058867924</v>
      </c>
      <c r="J20" s="122"/>
    </row>
    <row r="21" spans="2:36" s="120" customFormat="1" ht="18.75">
      <c r="B21" s="3"/>
      <c r="C21" s="335"/>
      <c r="D21" s="405"/>
      <c r="E21" s="183"/>
      <c r="F21" s="334"/>
      <c r="G21" s="365"/>
      <c r="H21" s="187"/>
      <c r="I21" s="298"/>
      <c r="J21" s="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row>
    <row r="22" spans="1:10" s="9" customFormat="1" ht="15.75">
      <c r="A22" s="68" t="s">
        <v>103</v>
      </c>
      <c r="B22" s="4"/>
      <c r="C22" s="279">
        <v>1444.44505792</v>
      </c>
      <c r="D22" s="406" t="s">
        <v>77</v>
      </c>
      <c r="E22" s="276">
        <f>C22/3868.72092401</f>
        <v>0.3733650181266645</v>
      </c>
      <c r="F22" s="185">
        <v>2465</v>
      </c>
      <c r="G22" s="334"/>
      <c r="H22" s="297">
        <v>0.6821997172496458</v>
      </c>
      <c r="I22" s="298">
        <f t="shared" si="0"/>
        <v>-41.40182320811359</v>
      </c>
      <c r="J22" s="4"/>
    </row>
    <row r="23" spans="1:10" s="9" customFormat="1" ht="18.75">
      <c r="A23" s="124"/>
      <c r="B23" s="4"/>
      <c r="C23" s="183"/>
      <c r="D23" s="407"/>
      <c r="E23" s="278"/>
      <c r="F23" s="187"/>
      <c r="G23" s="408"/>
      <c r="H23" s="281"/>
      <c r="I23" s="298"/>
      <c r="J23" s="4"/>
    </row>
    <row r="24" spans="1:10" s="9" customFormat="1" ht="18.75">
      <c r="A24" s="68" t="s">
        <v>109</v>
      </c>
      <c r="B24" s="4"/>
      <c r="C24" s="279">
        <v>24988.6745512336</v>
      </c>
      <c r="D24" s="406" t="s">
        <v>77</v>
      </c>
      <c r="E24" s="276">
        <f>C24/43295.2412652307</f>
        <v>0.5771690795796849</v>
      </c>
      <c r="F24" s="185">
        <v>21532</v>
      </c>
      <c r="G24" s="408"/>
      <c r="H24" s="297">
        <v>0.5821371329218124</v>
      </c>
      <c r="I24" s="298">
        <f t="shared" si="0"/>
        <v>16.05366222939624</v>
      </c>
      <c r="J24" s="4"/>
    </row>
    <row r="25" spans="1:10" s="9" customFormat="1" ht="12.75" customHeight="1">
      <c r="A25" s="68"/>
      <c r="B25" s="4"/>
      <c r="C25" s="279"/>
      <c r="D25" s="407"/>
      <c r="E25" s="276"/>
      <c r="F25" s="185"/>
      <c r="G25" s="408"/>
      <c r="H25" s="297"/>
      <c r="I25" s="298"/>
      <c r="J25" s="4"/>
    </row>
    <row r="26" spans="2:10" s="9" customFormat="1" ht="12.75" customHeight="1">
      <c r="B26" s="4"/>
      <c r="C26" s="183"/>
      <c r="D26" s="183"/>
      <c r="E26" s="186"/>
      <c r="F26" s="187"/>
      <c r="G26" s="7"/>
      <c r="H26" s="7"/>
      <c r="I26" s="7"/>
      <c r="J26" s="7"/>
    </row>
    <row r="27" s="9" customFormat="1" ht="14.25">
      <c r="A27" s="164" t="s">
        <v>110</v>
      </c>
    </row>
    <row r="28" s="9" customFormat="1" ht="5.25" customHeight="1">
      <c r="A28" s="164"/>
    </row>
    <row r="29" spans="1:8" s="9" customFormat="1" ht="14.25" customHeight="1">
      <c r="A29" s="424" t="s">
        <v>249</v>
      </c>
      <c r="G29" s="109"/>
      <c r="H29" s="109"/>
    </row>
    <row r="30" spans="7:8" s="9" customFormat="1" ht="5.25" customHeight="1">
      <c r="G30" s="109"/>
      <c r="H30" s="109"/>
    </row>
    <row r="31" spans="1:8" s="9" customFormat="1" ht="15" customHeight="1">
      <c r="A31" s="424" t="s">
        <v>216</v>
      </c>
      <c r="G31" s="109"/>
      <c r="H31" s="109"/>
    </row>
    <row r="32" spans="7:8" s="9" customFormat="1" ht="5.25" customHeight="1">
      <c r="G32" s="109"/>
      <c r="H32" s="109"/>
    </row>
    <row r="33" spans="1:8" s="9" customFormat="1" ht="12.75" customHeight="1">
      <c r="A33" s="270" t="s">
        <v>153</v>
      </c>
      <c r="G33" s="109"/>
      <c r="H33" s="109"/>
    </row>
    <row r="34" spans="1:8" s="9" customFormat="1" ht="3.75" customHeight="1">
      <c r="A34" s="270"/>
      <c r="G34" s="109"/>
      <c r="H34" s="109"/>
    </row>
    <row r="35" spans="1:8" s="9" customFormat="1" ht="14.25" customHeight="1">
      <c r="A35" s="9" t="s">
        <v>146</v>
      </c>
      <c r="G35" s="109"/>
      <c r="H35" s="109"/>
    </row>
    <row r="36" ht="6.75" customHeight="1">
      <c r="A36" s="270"/>
    </row>
    <row r="37" ht="15.75" customHeight="1"/>
  </sheetData>
  <mergeCells count="6">
    <mergeCell ref="C4:H4"/>
    <mergeCell ref="F14:H14"/>
    <mergeCell ref="C14:E14"/>
    <mergeCell ref="C5:E5"/>
    <mergeCell ref="F5:H5"/>
    <mergeCell ref="C13:H13"/>
  </mergeCells>
  <printOptions/>
  <pageMargins left="1.14173228346457" right="0" top="0.590551181102362" bottom="0.196850393700787" header="0.511811023622047" footer="0.1"/>
  <pageSetup firstPageNumber="16" useFirstPageNumber="1" horizontalDpi="300" verticalDpi="300" orientation="landscape" paperSize="9" r:id="rId1"/>
  <headerFooter alignWithMargins="0">
    <oddFooter>&amp;R&amp;10頁 12</oddFooter>
  </headerFooter>
</worksheet>
</file>

<file path=xl/worksheets/sheet14.xml><?xml version="1.0" encoding="utf-8"?>
<worksheet xmlns="http://schemas.openxmlformats.org/spreadsheetml/2006/main" xmlns:r="http://schemas.openxmlformats.org/officeDocument/2006/relationships">
  <dimension ref="A1:AL24"/>
  <sheetViews>
    <sheetView workbookViewId="0" topLeftCell="A1">
      <selection activeCell="A1" sqref="A1"/>
    </sheetView>
  </sheetViews>
  <sheetFormatPr defaultColWidth="9.00390625" defaultRowHeight="16.5"/>
  <cols>
    <col min="1" max="1" width="10.00390625" style="1" customWidth="1"/>
    <col min="2" max="2" width="6.625" style="1" customWidth="1"/>
    <col min="3" max="3" width="11.25390625" style="1" customWidth="1"/>
    <col min="4" max="4" width="3.125" style="1" customWidth="1"/>
    <col min="5" max="5" width="13.00390625" style="1" customWidth="1"/>
    <col min="6" max="6" width="5.125" style="1" customWidth="1"/>
    <col min="7" max="7" width="15.50390625" style="1" customWidth="1"/>
    <col min="8" max="8" width="10.00390625" style="1" customWidth="1"/>
    <col min="9" max="9" width="14.25390625" style="1" customWidth="1"/>
    <col min="10" max="10" width="6.50390625" style="1" customWidth="1"/>
    <col min="11" max="11" width="26.375" style="1" customWidth="1"/>
    <col min="12" max="16384" width="9.00390625" style="1" customWidth="1"/>
  </cols>
  <sheetData>
    <row r="1" spans="1:4" s="498" customFormat="1" ht="21">
      <c r="A1" s="110" t="s">
        <v>233</v>
      </c>
      <c r="B1" s="110"/>
      <c r="C1" s="497"/>
      <c r="D1" s="497"/>
    </row>
    <row r="2" spans="1:4" ht="18.75">
      <c r="A2" s="61"/>
      <c r="B2" s="61"/>
      <c r="C2" s="61"/>
      <c r="D2" s="61"/>
    </row>
    <row r="3" spans="1:4" ht="19.5" customHeight="1">
      <c r="A3" s="105" t="s">
        <v>250</v>
      </c>
      <c r="B3" s="105"/>
      <c r="C3" s="61"/>
      <c r="D3" s="61"/>
    </row>
    <row r="4" spans="3:4" ht="18.75">
      <c r="C4" s="61"/>
      <c r="D4" s="61"/>
    </row>
    <row r="5" spans="1:4" ht="18.75">
      <c r="A5" s="61"/>
      <c r="B5" s="61"/>
      <c r="C5" s="61"/>
      <c r="D5" s="61"/>
    </row>
    <row r="6" spans="1:11" ht="15.75">
      <c r="A6" s="499"/>
      <c r="B6" s="499"/>
      <c r="C6" s="8"/>
      <c r="D6" s="8"/>
      <c r="E6" s="8"/>
      <c r="F6" s="8"/>
      <c r="G6" s="8"/>
      <c r="H6" s="8"/>
      <c r="I6" s="8"/>
      <c r="J6" s="8"/>
      <c r="K6" s="8"/>
    </row>
    <row r="7" spans="1:11" s="4" customFormat="1" ht="9.75" customHeight="1">
      <c r="A7" s="500"/>
      <c r="B7" s="501"/>
      <c r="C7" s="502"/>
      <c r="D7" s="503"/>
      <c r="E7" s="502"/>
      <c r="F7" s="503"/>
      <c r="G7" s="504"/>
      <c r="H7" s="505"/>
      <c r="I7" s="506"/>
      <c r="J7" s="503"/>
      <c r="K7" s="507"/>
    </row>
    <row r="8" spans="1:11" s="4" customFormat="1" ht="33">
      <c r="A8" s="714" t="s">
        <v>251</v>
      </c>
      <c r="B8" s="715"/>
      <c r="C8" s="716" t="s">
        <v>255</v>
      </c>
      <c r="D8" s="717"/>
      <c r="E8" s="720" t="s">
        <v>252</v>
      </c>
      <c r="F8" s="721"/>
      <c r="G8" s="722" t="s">
        <v>256</v>
      </c>
      <c r="H8" s="723"/>
      <c r="I8" s="725" t="s">
        <v>253</v>
      </c>
      <c r="J8" s="726"/>
      <c r="K8" s="508" t="s">
        <v>254</v>
      </c>
    </row>
    <row r="9" spans="1:11" s="4" customFormat="1" ht="15" customHeight="1">
      <c r="A9" s="509"/>
      <c r="B9" s="510"/>
      <c r="C9" s="718" t="s">
        <v>257</v>
      </c>
      <c r="D9" s="719"/>
      <c r="E9" s="718" t="s">
        <v>257</v>
      </c>
      <c r="F9" s="719"/>
      <c r="G9" s="718" t="s">
        <v>257</v>
      </c>
      <c r="H9" s="724"/>
      <c r="I9" s="727" t="s">
        <v>257</v>
      </c>
      <c r="J9" s="719"/>
      <c r="K9" s="511"/>
    </row>
    <row r="10" spans="1:11" s="9" customFormat="1" ht="15.75">
      <c r="A10" s="512">
        <v>1997</v>
      </c>
      <c r="B10" s="513"/>
      <c r="C10" s="514">
        <v>486.2</v>
      </c>
      <c r="D10" s="515"/>
      <c r="E10" s="514">
        <v>4729.7</v>
      </c>
      <c r="F10" s="515"/>
      <c r="G10" s="516">
        <v>8.3</v>
      </c>
      <c r="H10" s="517"/>
      <c r="I10" s="518">
        <f>C10+E10+G10</f>
        <v>5224.2</v>
      </c>
      <c r="J10" s="519"/>
      <c r="K10" s="520">
        <v>16.31231321075192</v>
      </c>
    </row>
    <row r="11" spans="1:11" s="9" customFormat="1" ht="15.75">
      <c r="A11" s="512">
        <v>1998</v>
      </c>
      <c r="B11" s="513"/>
      <c r="C11" s="514">
        <v>335.3</v>
      </c>
      <c r="D11" s="515"/>
      <c r="E11" s="514">
        <v>3349.7</v>
      </c>
      <c r="F11" s="515"/>
      <c r="G11" s="516">
        <v>43.1</v>
      </c>
      <c r="H11" s="517"/>
      <c r="I11" s="518">
        <f>C11+E11+G11</f>
        <v>3728.1</v>
      </c>
      <c r="J11" s="519"/>
      <c r="K11" s="520">
        <v>14.006319830684715</v>
      </c>
    </row>
    <row r="12" spans="1:38" s="9" customFormat="1" ht="15.75">
      <c r="A12" s="512">
        <v>1999</v>
      </c>
      <c r="B12" s="513"/>
      <c r="C12" s="514">
        <v>418.9</v>
      </c>
      <c r="D12" s="515"/>
      <c r="E12" s="514">
        <v>9582</v>
      </c>
      <c r="F12" s="515"/>
      <c r="G12" s="516">
        <v>52.1</v>
      </c>
      <c r="H12" s="517"/>
      <c r="I12" s="518">
        <f>C12+E12+G12</f>
        <v>10053</v>
      </c>
      <c r="J12" s="519"/>
      <c r="K12" s="520">
        <v>21.23225191483251</v>
      </c>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row>
    <row r="13" spans="1:11" s="9" customFormat="1" ht="15.75">
      <c r="A13" s="512">
        <v>2000</v>
      </c>
      <c r="B13" s="513"/>
      <c r="C13" s="514">
        <v>861.3</v>
      </c>
      <c r="D13" s="515"/>
      <c r="E13" s="514">
        <v>12043.6</v>
      </c>
      <c r="F13" s="515"/>
      <c r="G13" s="516">
        <v>181.6</v>
      </c>
      <c r="H13" s="517"/>
      <c r="I13" s="518">
        <f>C13+E13+G13</f>
        <v>13086.5</v>
      </c>
      <c r="J13" s="519"/>
      <c r="K13" s="520">
        <v>26.913441960092797</v>
      </c>
    </row>
    <row r="14" spans="1:11" s="9" customFormat="1" ht="15.75">
      <c r="A14" s="512">
        <v>2001</v>
      </c>
      <c r="B14" s="513"/>
      <c r="C14" s="514">
        <v>1017</v>
      </c>
      <c r="D14" s="515"/>
      <c r="E14" s="514">
        <v>9098.7</v>
      </c>
      <c r="F14" s="515"/>
      <c r="G14" s="516">
        <v>376</v>
      </c>
      <c r="H14" s="517"/>
      <c r="I14" s="518">
        <v>10491.7</v>
      </c>
      <c r="J14" s="519"/>
      <c r="K14" s="521">
        <v>26.585950384616062</v>
      </c>
    </row>
    <row r="15" spans="1:11" s="9" customFormat="1" ht="15.75">
      <c r="A15" s="512">
        <v>2002</v>
      </c>
      <c r="B15" s="513"/>
      <c r="C15" s="514">
        <v>1316.4</v>
      </c>
      <c r="D15" s="515"/>
      <c r="E15" s="514">
        <v>8072.4</v>
      </c>
      <c r="F15" s="515"/>
      <c r="G15" s="516">
        <v>432.1</v>
      </c>
      <c r="H15" s="517"/>
      <c r="I15" s="518">
        <f>C15+E15+G15</f>
        <v>9820.9</v>
      </c>
      <c r="J15" s="519"/>
      <c r="K15" s="521">
        <v>27.201999047677027</v>
      </c>
    </row>
    <row r="16" spans="1:11" s="9" customFormat="1" ht="15.75">
      <c r="A16" s="512">
        <v>2003</v>
      </c>
      <c r="B16" s="513"/>
      <c r="C16" s="514">
        <v>4081.8</v>
      </c>
      <c r="D16" s="515"/>
      <c r="E16" s="514">
        <v>11977.7</v>
      </c>
      <c r="F16" s="515"/>
      <c r="G16" s="516">
        <v>737.4</v>
      </c>
      <c r="H16" s="517"/>
      <c r="I16" s="518">
        <f>C16+E16+G16</f>
        <v>16796.9</v>
      </c>
      <c r="J16" s="519"/>
      <c r="K16" s="521">
        <v>30.27642672164618</v>
      </c>
    </row>
    <row r="17" spans="1:11" s="9" customFormat="1" ht="15.75">
      <c r="A17" s="512">
        <v>2004</v>
      </c>
      <c r="B17" s="513"/>
      <c r="C17" s="514">
        <v>4615.3</v>
      </c>
      <c r="D17" s="515"/>
      <c r="E17" s="514">
        <v>14100.8</v>
      </c>
      <c r="F17" s="515"/>
      <c r="G17" s="516">
        <v>1488.4</v>
      </c>
      <c r="H17" s="517"/>
      <c r="I17" s="518">
        <f>C17+E17+G17</f>
        <v>20204.5</v>
      </c>
      <c r="J17" s="519"/>
      <c r="K17" s="521">
        <v>30</v>
      </c>
    </row>
    <row r="18" spans="1:11" s="9" customFormat="1" ht="15.75">
      <c r="A18" s="512">
        <v>2005</v>
      </c>
      <c r="B18" s="513"/>
      <c r="C18" s="522">
        <v>12869.15656035</v>
      </c>
      <c r="D18" s="523"/>
      <c r="E18" s="522">
        <v>17107.96979423</v>
      </c>
      <c r="F18" s="524"/>
      <c r="G18" s="522">
        <v>1943.76524097</v>
      </c>
      <c r="H18" s="525"/>
      <c r="I18" s="526">
        <v>31920.89159555</v>
      </c>
      <c r="J18" s="527"/>
      <c r="K18" s="521">
        <v>39.023394</v>
      </c>
    </row>
    <row r="19" spans="1:11" s="9" customFormat="1" ht="15.75">
      <c r="A19" s="512">
        <v>2006</v>
      </c>
      <c r="B19" s="528"/>
      <c r="C19" s="522">
        <v>33787.40493478</v>
      </c>
      <c r="D19" s="523"/>
      <c r="E19" s="522">
        <v>29523.71362737</v>
      </c>
      <c r="F19" s="524"/>
      <c r="G19" s="522">
        <v>3833.51142398</v>
      </c>
      <c r="H19" s="525"/>
      <c r="I19" s="526">
        <f>C19+E19+G19</f>
        <v>67144.62998613</v>
      </c>
      <c r="J19" s="527"/>
      <c r="K19" s="521">
        <v>50.34196309630835</v>
      </c>
    </row>
    <row r="20" spans="1:11" s="9" customFormat="1" ht="15.75">
      <c r="A20" s="512">
        <v>2007</v>
      </c>
      <c r="B20" s="528"/>
      <c r="C20" s="522">
        <v>50795.2</v>
      </c>
      <c r="D20" s="523"/>
      <c r="E20" s="522">
        <v>55244.4</v>
      </c>
      <c r="F20" s="524"/>
      <c r="G20" s="522">
        <v>14450.6</v>
      </c>
      <c r="H20" s="525"/>
      <c r="I20" s="526">
        <v>120490.1</v>
      </c>
      <c r="J20" s="527"/>
      <c r="K20" s="521">
        <v>58</v>
      </c>
    </row>
    <row r="21" spans="1:35" s="9" customFormat="1" ht="15.75">
      <c r="A21" s="512">
        <v>2008</v>
      </c>
      <c r="B21" s="528"/>
      <c r="C21" s="522">
        <v>27317.4</v>
      </c>
      <c r="D21" s="546"/>
      <c r="E21" s="522">
        <v>28758.95306952</v>
      </c>
      <c r="F21" s="547"/>
      <c r="G21" s="522">
        <v>5532.73616879</v>
      </c>
      <c r="H21" s="548"/>
      <c r="I21" s="526">
        <f>C21+E21+G21</f>
        <v>61609.08923831</v>
      </c>
      <c r="J21" s="527"/>
      <c r="K21" s="521">
        <v>59.8218869341665</v>
      </c>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row>
    <row r="22" spans="1:35" s="9" customFormat="1" ht="15.75">
      <c r="A22" s="529">
        <v>2009</v>
      </c>
      <c r="B22" s="530"/>
      <c r="C22" s="531">
        <v>47134.78566672</v>
      </c>
      <c r="D22" s="549"/>
      <c r="E22" s="531">
        <v>38686.94892021</v>
      </c>
      <c r="F22" s="550"/>
      <c r="G22" s="531">
        <v>18615.76390276</v>
      </c>
      <c r="H22" s="551"/>
      <c r="I22" s="532">
        <f>C22+E22+G22</f>
        <v>104437.49848969001</v>
      </c>
      <c r="J22" s="533"/>
      <c r="K22" s="534">
        <v>58</v>
      </c>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row>
    <row r="23" spans="3:11" s="9" customFormat="1" ht="15.75">
      <c r="C23" s="1"/>
      <c r="D23" s="1"/>
      <c r="E23" s="4"/>
      <c r="F23" s="4"/>
      <c r="G23" s="4"/>
      <c r="H23" s="4"/>
      <c r="I23" s="4"/>
      <c r="J23" s="4"/>
      <c r="K23" s="4"/>
    </row>
    <row r="24" spans="3:11" s="9" customFormat="1" ht="15.75">
      <c r="C24" s="1"/>
      <c r="D24" s="1"/>
      <c r="E24" s="4"/>
      <c r="F24" s="4"/>
      <c r="G24" s="4"/>
      <c r="H24" s="4"/>
      <c r="I24" s="4"/>
      <c r="J24" s="4"/>
      <c r="K24" s="4"/>
    </row>
  </sheetData>
  <mergeCells count="9">
    <mergeCell ref="G8:H8"/>
    <mergeCell ref="G9:H9"/>
    <mergeCell ref="I8:J8"/>
    <mergeCell ref="I9:J9"/>
    <mergeCell ref="A8:B8"/>
    <mergeCell ref="C8:D8"/>
    <mergeCell ref="C9:D9"/>
    <mergeCell ref="E8:F8"/>
    <mergeCell ref="E9:F9"/>
  </mergeCells>
  <printOptions horizontalCentered="1"/>
  <pageMargins left="0" right="0" top="0.590551181102362" bottom="0.196850393700787" header="0.511811023622047" footer="0.1"/>
  <pageSetup firstPageNumber="17" useFirstPageNumber="1" horizontalDpi="300" verticalDpi="300" orientation="landscape" paperSize="9" r:id="rId1"/>
  <headerFooter alignWithMargins="0">
    <oddFooter>&amp;R&amp;10頁 13
</oddFooter>
  </headerFooter>
</worksheet>
</file>

<file path=xl/worksheets/sheet15.xml><?xml version="1.0" encoding="utf-8"?>
<worksheet xmlns="http://schemas.openxmlformats.org/spreadsheetml/2006/main" xmlns:r="http://schemas.openxmlformats.org/officeDocument/2006/relationships">
  <dimension ref="A1:AI24"/>
  <sheetViews>
    <sheetView workbookViewId="0" topLeftCell="A1">
      <selection activeCell="A1" sqref="A1"/>
    </sheetView>
  </sheetViews>
  <sheetFormatPr defaultColWidth="9.00390625" defaultRowHeight="16.5"/>
  <cols>
    <col min="1" max="1" width="10.375" style="1" customWidth="1"/>
    <col min="2" max="2" width="7.875" style="1" customWidth="1"/>
    <col min="3" max="3" width="21.50390625" style="1" customWidth="1"/>
    <col min="4" max="4" width="21.875" style="1" customWidth="1"/>
    <col min="5" max="5" width="20.25390625" style="1" customWidth="1"/>
    <col min="6" max="6" width="22.125" style="1" customWidth="1"/>
    <col min="7" max="7" width="27.50390625" style="1" customWidth="1"/>
    <col min="8" max="16384" width="9.00390625" style="1" customWidth="1"/>
  </cols>
  <sheetData>
    <row r="1" spans="1:2" s="498" customFormat="1" ht="21">
      <c r="A1" s="110" t="s">
        <v>233</v>
      </c>
      <c r="B1" s="110"/>
    </row>
    <row r="2" spans="1:2" ht="18.75">
      <c r="A2" s="61"/>
      <c r="B2" s="61"/>
    </row>
    <row r="3" spans="1:2" ht="19.5" customHeight="1">
      <c r="A3" s="105" t="s">
        <v>265</v>
      </c>
      <c r="B3" s="105"/>
    </row>
    <row r="5" spans="1:2" ht="18.75">
      <c r="A5" s="61"/>
      <c r="B5" s="61"/>
    </row>
    <row r="6" spans="1:4" ht="15.75">
      <c r="A6" s="499"/>
      <c r="B6" s="499"/>
      <c r="C6" s="8"/>
      <c r="D6" s="8"/>
    </row>
    <row r="7" spans="1:7" s="4" customFormat="1" ht="9.75" customHeight="1">
      <c r="A7" s="500"/>
      <c r="B7" s="501"/>
      <c r="C7" s="503"/>
      <c r="D7" s="503"/>
      <c r="E7" s="552"/>
      <c r="F7" s="503"/>
      <c r="G7" s="507"/>
    </row>
    <row r="8" spans="1:7" s="4" customFormat="1" ht="33">
      <c r="A8" s="700" t="s">
        <v>251</v>
      </c>
      <c r="B8" s="701"/>
      <c r="C8" s="553" t="s">
        <v>269</v>
      </c>
      <c r="D8" s="554" t="s">
        <v>266</v>
      </c>
      <c r="E8" s="555" t="s">
        <v>270</v>
      </c>
      <c r="F8" s="540" t="s">
        <v>267</v>
      </c>
      <c r="G8" s="508" t="s">
        <v>268</v>
      </c>
    </row>
    <row r="9" spans="1:7" s="4" customFormat="1" ht="15" customHeight="1">
      <c r="A9" s="509"/>
      <c r="B9" s="510"/>
      <c r="C9" s="556"/>
      <c r="D9" s="557"/>
      <c r="E9" s="558"/>
      <c r="F9" s="559"/>
      <c r="G9" s="560"/>
    </row>
    <row r="10" spans="1:7" s="9" customFormat="1" ht="15.75">
      <c r="A10" s="512">
        <v>1997</v>
      </c>
      <c r="B10" s="513"/>
      <c r="C10" s="513">
        <v>39</v>
      </c>
      <c r="D10" s="513">
        <v>59</v>
      </c>
      <c r="E10" s="561">
        <v>3</v>
      </c>
      <c r="F10" s="573">
        <f aca="true" t="shared" si="0" ref="F10:F16">C10+D10+E10</f>
        <v>101</v>
      </c>
      <c r="G10" s="562">
        <v>15.19756838905775</v>
      </c>
    </row>
    <row r="11" spans="1:7" s="9" customFormat="1" ht="15.75">
      <c r="A11" s="512">
        <v>1998</v>
      </c>
      <c r="B11" s="513"/>
      <c r="C11" s="513">
        <v>41</v>
      </c>
      <c r="D11" s="513">
        <v>63</v>
      </c>
      <c r="E11" s="561">
        <v>8</v>
      </c>
      <c r="F11" s="574">
        <f t="shared" si="0"/>
        <v>112</v>
      </c>
      <c r="G11" s="562">
        <v>16.470588235294116</v>
      </c>
    </row>
    <row r="12" spans="1:35" s="9" customFormat="1" ht="15.75">
      <c r="A12" s="512">
        <v>1999</v>
      </c>
      <c r="B12" s="513"/>
      <c r="C12" s="513">
        <v>44</v>
      </c>
      <c r="D12" s="513">
        <v>68</v>
      </c>
      <c r="E12" s="561">
        <v>12</v>
      </c>
      <c r="F12" s="574">
        <f t="shared" si="0"/>
        <v>124</v>
      </c>
      <c r="G12" s="562">
        <v>17.51412429378531</v>
      </c>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row>
    <row r="13" spans="1:7" s="9" customFormat="1" ht="15.75">
      <c r="A13" s="512">
        <v>2000</v>
      </c>
      <c r="B13" s="513"/>
      <c r="C13" s="513">
        <v>50</v>
      </c>
      <c r="D13" s="513">
        <v>69</v>
      </c>
      <c r="E13" s="561">
        <v>23</v>
      </c>
      <c r="F13" s="574">
        <f t="shared" si="0"/>
        <v>142</v>
      </c>
      <c r="G13" s="562">
        <v>17.848101265822784</v>
      </c>
    </row>
    <row r="14" spans="1:7" s="9" customFormat="1" ht="15.75">
      <c r="A14" s="512">
        <v>2001</v>
      </c>
      <c r="B14" s="513"/>
      <c r="C14" s="513">
        <v>58</v>
      </c>
      <c r="D14" s="513">
        <v>69</v>
      </c>
      <c r="E14" s="561">
        <v>41</v>
      </c>
      <c r="F14" s="574">
        <f t="shared" si="0"/>
        <v>168</v>
      </c>
      <c r="G14" s="563">
        <v>18.800461361014996</v>
      </c>
    </row>
    <row r="15" spans="1:7" s="9" customFormat="1" ht="15.75">
      <c r="A15" s="512">
        <v>2002</v>
      </c>
      <c r="B15" s="513"/>
      <c r="C15" s="513">
        <f>54+20</f>
        <v>74</v>
      </c>
      <c r="D15" s="513">
        <v>72</v>
      </c>
      <c r="E15" s="561">
        <v>68</v>
      </c>
      <c r="F15" s="574">
        <f t="shared" si="0"/>
        <v>214</v>
      </c>
      <c r="G15" s="563">
        <v>21.574642126789367</v>
      </c>
    </row>
    <row r="16" spans="1:7" s="9" customFormat="1" ht="15.75">
      <c r="A16" s="512">
        <v>2003</v>
      </c>
      <c r="B16" s="513"/>
      <c r="C16" s="513">
        <f>64+28</f>
        <v>92</v>
      </c>
      <c r="D16" s="513">
        <v>72</v>
      </c>
      <c r="E16" s="561">
        <v>85</v>
      </c>
      <c r="F16" s="574">
        <f t="shared" si="0"/>
        <v>249</v>
      </c>
      <c r="G16" s="563">
        <v>24.011571841851495</v>
      </c>
    </row>
    <row r="17" spans="1:7" s="9" customFormat="1" ht="15.75">
      <c r="A17" s="512">
        <v>2004</v>
      </c>
      <c r="B17" s="513"/>
      <c r="C17" s="513">
        <v>109</v>
      </c>
      <c r="D17" s="564">
        <v>84</v>
      </c>
      <c r="E17" s="561">
        <v>111</v>
      </c>
      <c r="F17" s="574">
        <v>304</v>
      </c>
      <c r="G17" s="521">
        <v>28</v>
      </c>
    </row>
    <row r="18" spans="1:7" s="9" customFormat="1" ht="15.75">
      <c r="A18" s="512">
        <v>2005</v>
      </c>
      <c r="B18" s="513"/>
      <c r="C18" s="565">
        <v>120</v>
      </c>
      <c r="D18" s="565">
        <v>89</v>
      </c>
      <c r="E18" s="566">
        <v>126</v>
      </c>
      <c r="F18" s="575">
        <f>SUM(C18:E18)</f>
        <v>335</v>
      </c>
      <c r="G18" s="521">
        <f>F18/1135*100</f>
        <v>29.515418502202646</v>
      </c>
    </row>
    <row r="19" spans="1:7" s="9" customFormat="1" ht="15.75">
      <c r="A19" s="512">
        <v>2006</v>
      </c>
      <c r="B19" s="528"/>
      <c r="C19" s="565">
        <v>141</v>
      </c>
      <c r="D19" s="565">
        <v>90</v>
      </c>
      <c r="E19" s="566">
        <v>136</v>
      </c>
      <c r="F19" s="575">
        <f>SUM(C19:E19)</f>
        <v>367</v>
      </c>
      <c r="G19" s="521">
        <f>F19/1173*100</f>
        <v>31.287297527706738</v>
      </c>
    </row>
    <row r="20" spans="1:7" s="9" customFormat="1" ht="15.75">
      <c r="A20" s="567">
        <v>2007</v>
      </c>
      <c r="B20" s="568"/>
      <c r="C20" s="565">
        <v>146</v>
      </c>
      <c r="D20" s="565">
        <v>93</v>
      </c>
      <c r="E20" s="566">
        <v>200</v>
      </c>
      <c r="F20" s="575">
        <f>SUM(C20:E20)</f>
        <v>439</v>
      </c>
      <c r="G20" s="521">
        <v>35.37</v>
      </c>
    </row>
    <row r="21" spans="1:7" s="9" customFormat="1" ht="15.75">
      <c r="A21" s="567">
        <v>2008</v>
      </c>
      <c r="B21" s="568"/>
      <c r="C21" s="565">
        <v>150</v>
      </c>
      <c r="D21" s="565">
        <v>93</v>
      </c>
      <c r="E21" s="561">
        <v>222</v>
      </c>
      <c r="F21" s="575">
        <f>SUM(C21:E21)</f>
        <v>465</v>
      </c>
      <c r="G21" s="521">
        <f>F21/1261*100</f>
        <v>36.87549563838224</v>
      </c>
    </row>
    <row r="22" spans="1:32" s="9" customFormat="1" ht="15.75">
      <c r="A22" s="569">
        <v>2009</v>
      </c>
      <c r="B22" s="570"/>
      <c r="C22" s="571">
        <v>156</v>
      </c>
      <c r="D22" s="571">
        <v>97</v>
      </c>
      <c r="E22" s="572">
        <v>271</v>
      </c>
      <c r="F22" s="576">
        <f>SUM(C22:E22)</f>
        <v>524</v>
      </c>
      <c r="G22" s="534">
        <f>F22/1319*100</f>
        <v>39.72706595905989</v>
      </c>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row>
    <row r="23" spans="3:7" s="9" customFormat="1" ht="15">
      <c r="C23" s="4"/>
      <c r="D23" s="4"/>
      <c r="E23" s="4"/>
      <c r="F23" s="4"/>
      <c r="G23" s="4"/>
    </row>
    <row r="24" spans="3:7" s="9" customFormat="1" ht="15">
      <c r="C24" s="4"/>
      <c r="D24" s="7"/>
      <c r="E24" s="4"/>
      <c r="F24" s="4"/>
      <c r="G24" s="4"/>
    </row>
    <row r="25" s="9" customFormat="1" ht="12.75"/>
    <row r="26" s="9" customFormat="1" ht="12.75"/>
    <row r="27" s="9" customFormat="1" ht="12.75"/>
    <row r="28" s="9" customFormat="1" ht="12.75"/>
  </sheetData>
  <mergeCells count="1">
    <mergeCell ref="A8:B8"/>
  </mergeCells>
  <printOptions horizontalCentered="1"/>
  <pageMargins left="0" right="0" top="0.590551181102362" bottom="0.196850393700787" header="0.511811023622047" footer="0.1"/>
  <pageSetup firstPageNumber="18" useFirstPageNumber="1" horizontalDpi="300" verticalDpi="300" orientation="landscape" paperSize="9" r:id="rId1"/>
  <headerFooter alignWithMargins="0">
    <oddFooter>&amp;R&amp;10頁 14
</oddFooter>
  </headerFooter>
</worksheet>
</file>

<file path=xl/worksheets/sheet16.xml><?xml version="1.0" encoding="utf-8"?>
<worksheet xmlns="http://schemas.openxmlformats.org/spreadsheetml/2006/main" xmlns:r="http://schemas.openxmlformats.org/officeDocument/2006/relationships">
  <dimension ref="A1:AS35"/>
  <sheetViews>
    <sheetView workbookViewId="0" topLeftCell="A1">
      <selection activeCell="A1" sqref="A1"/>
    </sheetView>
  </sheetViews>
  <sheetFormatPr defaultColWidth="9.00390625" defaultRowHeight="16.5"/>
  <cols>
    <col min="1" max="1" width="8.75390625" style="1" customWidth="1"/>
    <col min="2" max="2" width="3.875" style="1" customWidth="1"/>
    <col min="3" max="3" width="14.875" style="1" customWidth="1"/>
    <col min="4" max="4" width="7.25390625" style="1" customWidth="1"/>
    <col min="5" max="5" width="16.625" style="1" customWidth="1"/>
    <col min="6" max="6" width="8.50390625" style="1" customWidth="1"/>
    <col min="7" max="7" width="12.75390625" style="1" customWidth="1"/>
    <col min="8" max="8" width="7.75390625" style="1" customWidth="1"/>
    <col min="9" max="9" width="13.50390625" style="1" customWidth="1"/>
    <col min="10" max="10" width="5.625" style="1" customWidth="1"/>
    <col min="11" max="11" width="25.875" style="1" customWidth="1"/>
    <col min="12" max="12" width="4.875" style="1" customWidth="1"/>
    <col min="13" max="13" width="6.75390625" style="1" customWidth="1"/>
    <col min="14" max="14" width="11.00390625" style="1" customWidth="1"/>
    <col min="15" max="15" width="1.875" style="1" customWidth="1"/>
    <col min="16" max="16" width="11.125" style="1" customWidth="1"/>
    <col min="17" max="16384" width="9.00390625" style="1" customWidth="1"/>
  </cols>
  <sheetData>
    <row r="1" spans="1:2" ht="21">
      <c r="A1" s="110" t="s">
        <v>233</v>
      </c>
      <c r="B1" s="110"/>
    </row>
    <row r="2" spans="1:2" ht="20.25">
      <c r="A2" s="497"/>
      <c r="B2" s="497"/>
    </row>
    <row r="3" spans="1:2" ht="19.5" customHeight="1">
      <c r="A3" s="61"/>
      <c r="B3" s="61"/>
    </row>
    <row r="4" spans="1:2" ht="19.5">
      <c r="A4" s="105" t="s">
        <v>258</v>
      </c>
      <c r="B4" s="105"/>
    </row>
    <row r="5" spans="1:2" ht="18.75">
      <c r="A5" s="61"/>
      <c r="B5" s="61"/>
    </row>
    <row r="6" spans="1:11" ht="15.75">
      <c r="A6" s="163"/>
      <c r="B6" s="163"/>
      <c r="C6" s="8"/>
      <c r="D6" s="8"/>
      <c r="E6" s="8"/>
      <c r="F6" s="8"/>
      <c r="G6" s="8"/>
      <c r="H6" s="8"/>
      <c r="I6" s="8"/>
      <c r="J6" s="8"/>
      <c r="K6" s="8"/>
    </row>
    <row r="7" spans="1:15" s="4" customFormat="1" ht="9.75" customHeight="1">
      <c r="A7" s="500"/>
      <c r="B7" s="501"/>
      <c r="C7" s="502"/>
      <c r="D7" s="503"/>
      <c r="E7" s="502"/>
      <c r="F7" s="504"/>
      <c r="G7" s="535"/>
      <c r="H7" s="536"/>
      <c r="I7" s="537"/>
      <c r="J7" s="536"/>
      <c r="K7" s="507"/>
      <c r="N7" s="107"/>
      <c r="O7" s="107"/>
    </row>
    <row r="8" spans="1:15" s="4" customFormat="1" ht="36" customHeight="1">
      <c r="A8" s="538" t="s">
        <v>259</v>
      </c>
      <c r="B8" s="539"/>
      <c r="C8" s="702" t="s">
        <v>263</v>
      </c>
      <c r="D8" s="703"/>
      <c r="E8" s="704" t="s">
        <v>260</v>
      </c>
      <c r="F8" s="705"/>
      <c r="G8" s="706" t="s">
        <v>264</v>
      </c>
      <c r="H8" s="707"/>
      <c r="I8" s="708" t="s">
        <v>261</v>
      </c>
      <c r="J8" s="709"/>
      <c r="K8" s="508" t="s">
        <v>262</v>
      </c>
      <c r="N8" s="107"/>
      <c r="O8" s="107"/>
    </row>
    <row r="9" spans="1:16" s="4" customFormat="1" ht="16.5" customHeight="1">
      <c r="A9" s="529"/>
      <c r="B9" s="510"/>
      <c r="C9" s="718" t="s">
        <v>257</v>
      </c>
      <c r="D9" s="719"/>
      <c r="E9" s="718" t="s">
        <v>257</v>
      </c>
      <c r="F9" s="719"/>
      <c r="G9" s="718" t="s">
        <v>257</v>
      </c>
      <c r="H9" s="724"/>
      <c r="I9" s="757" t="s">
        <v>257</v>
      </c>
      <c r="J9" s="758"/>
      <c r="K9" s="511"/>
      <c r="L9" s="5"/>
      <c r="M9" s="6"/>
      <c r="N9" s="5"/>
      <c r="O9" s="5"/>
      <c r="P9" s="5"/>
    </row>
    <row r="10" spans="1:16" s="9" customFormat="1" ht="18" customHeight="1">
      <c r="A10" s="512">
        <v>1997</v>
      </c>
      <c r="B10" s="513"/>
      <c r="C10" s="541">
        <v>2977.7</v>
      </c>
      <c r="D10" s="542"/>
      <c r="E10" s="541">
        <v>10436.7</v>
      </c>
      <c r="F10" s="543"/>
      <c r="G10" s="514">
        <v>28.2</v>
      </c>
      <c r="H10" s="544"/>
      <c r="I10" s="518">
        <f aca="true" t="shared" si="0" ref="I10:I19">C10+E10+G10</f>
        <v>13442.600000000002</v>
      </c>
      <c r="J10" s="519"/>
      <c r="K10" s="545">
        <v>38.26704479231765</v>
      </c>
      <c r="L10" s="4"/>
      <c r="M10" s="4"/>
      <c r="N10" s="4"/>
      <c r="O10" s="4"/>
      <c r="P10" s="4"/>
    </row>
    <row r="11" spans="1:16" s="9" customFormat="1" ht="18" customHeight="1">
      <c r="A11" s="512">
        <v>1998</v>
      </c>
      <c r="B11" s="513"/>
      <c r="C11" s="541">
        <v>735.4</v>
      </c>
      <c r="D11" s="542"/>
      <c r="E11" s="541">
        <v>3693.9</v>
      </c>
      <c r="F11" s="543"/>
      <c r="G11" s="514">
        <v>14.4</v>
      </c>
      <c r="H11" s="544"/>
      <c r="I11" s="518">
        <f t="shared" si="0"/>
        <v>4443.7</v>
      </c>
      <c r="J11" s="519"/>
      <c r="K11" s="545">
        <v>27.826525156234165</v>
      </c>
      <c r="L11" s="7"/>
      <c r="M11" s="4"/>
      <c r="N11" s="4"/>
      <c r="O11" s="4"/>
      <c r="P11" s="4"/>
    </row>
    <row r="12" spans="1:45" s="9" customFormat="1" ht="18" customHeight="1">
      <c r="A12" s="512">
        <v>1999</v>
      </c>
      <c r="B12" s="513"/>
      <c r="C12" s="541">
        <v>1027.9</v>
      </c>
      <c r="D12" s="542"/>
      <c r="E12" s="541">
        <v>3554.7</v>
      </c>
      <c r="F12" s="543"/>
      <c r="G12" s="514">
        <v>31.2</v>
      </c>
      <c r="H12" s="544"/>
      <c r="I12" s="518">
        <f t="shared" si="0"/>
        <v>4613.8</v>
      </c>
      <c r="J12" s="519"/>
      <c r="K12" s="545">
        <v>25.966948369740052</v>
      </c>
      <c r="L12" s="2"/>
      <c r="M12" s="2"/>
      <c r="N12" s="2"/>
      <c r="O12" s="2"/>
      <c r="P12" s="2"/>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row>
    <row r="13" spans="1:16" s="9" customFormat="1" ht="18" customHeight="1">
      <c r="A13" s="512">
        <v>2000</v>
      </c>
      <c r="B13" s="513"/>
      <c r="C13" s="541">
        <v>1711.8</v>
      </c>
      <c r="D13" s="542"/>
      <c r="E13" s="541">
        <v>6757.2</v>
      </c>
      <c r="F13" s="543"/>
      <c r="G13" s="514">
        <v>186.7</v>
      </c>
      <c r="H13" s="544"/>
      <c r="I13" s="518">
        <f t="shared" si="0"/>
        <v>8655.7</v>
      </c>
      <c r="J13" s="519"/>
      <c r="K13" s="545">
        <v>29.39705417737077</v>
      </c>
      <c r="L13" s="4"/>
      <c r="M13" s="4"/>
      <c r="N13" s="4"/>
      <c r="O13" s="4"/>
      <c r="P13" s="4"/>
    </row>
    <row r="14" spans="1:16" s="9" customFormat="1" ht="18" customHeight="1">
      <c r="A14" s="512">
        <v>2001</v>
      </c>
      <c r="B14" s="513"/>
      <c r="C14" s="541">
        <v>2513.6</v>
      </c>
      <c r="D14" s="542"/>
      <c r="E14" s="541">
        <v>4977.6</v>
      </c>
      <c r="F14" s="543"/>
      <c r="G14" s="514">
        <v>381.6</v>
      </c>
      <c r="H14" s="544"/>
      <c r="I14" s="518">
        <f t="shared" si="0"/>
        <v>7872.800000000001</v>
      </c>
      <c r="J14" s="519"/>
      <c r="K14" s="545">
        <v>42.31661547017769</v>
      </c>
      <c r="L14" s="4"/>
      <c r="M14" s="4"/>
      <c r="N14" s="7"/>
      <c r="O14" s="7"/>
      <c r="P14" s="7"/>
    </row>
    <row r="15" spans="1:16" s="9" customFormat="1" ht="18" customHeight="1">
      <c r="A15" s="512">
        <v>2002</v>
      </c>
      <c r="B15" s="513"/>
      <c r="C15" s="541">
        <v>1436.1</v>
      </c>
      <c r="D15" s="542"/>
      <c r="E15" s="541">
        <v>3098.6</v>
      </c>
      <c r="F15" s="543"/>
      <c r="G15" s="514">
        <v>452.4</v>
      </c>
      <c r="H15" s="544"/>
      <c r="I15" s="518">
        <f t="shared" si="0"/>
        <v>4987.099999999999</v>
      </c>
      <c r="J15" s="519"/>
      <c r="K15" s="545">
        <v>32.91141405446685</v>
      </c>
      <c r="L15" s="4"/>
      <c r="M15" s="4"/>
      <c r="N15" s="4"/>
      <c r="O15" s="4"/>
      <c r="P15" s="4"/>
    </row>
    <row r="16" spans="1:16" s="9" customFormat="1" ht="18" customHeight="1">
      <c r="A16" s="512">
        <v>2003</v>
      </c>
      <c r="B16" s="513"/>
      <c r="C16" s="541">
        <v>5061.5</v>
      </c>
      <c r="D16" s="542"/>
      <c r="E16" s="541">
        <v>4943.3</v>
      </c>
      <c r="F16" s="543"/>
      <c r="G16" s="514">
        <v>513.8</v>
      </c>
      <c r="H16" s="544"/>
      <c r="I16" s="518">
        <f t="shared" si="0"/>
        <v>10518.599999999999</v>
      </c>
      <c r="J16" s="519"/>
      <c r="K16" s="545">
        <v>45.64062791021249</v>
      </c>
      <c r="L16" s="4"/>
      <c r="M16" s="4"/>
      <c r="N16" s="7"/>
      <c r="O16" s="7"/>
      <c r="P16" s="7"/>
    </row>
    <row r="17" spans="1:16" s="9" customFormat="1" ht="18" customHeight="1">
      <c r="A17" s="512">
        <v>2004</v>
      </c>
      <c r="B17" s="513"/>
      <c r="C17" s="514">
        <v>9410.6</v>
      </c>
      <c r="D17" s="515"/>
      <c r="E17" s="514">
        <v>6147.6</v>
      </c>
      <c r="F17" s="544"/>
      <c r="G17" s="514">
        <v>1093.1</v>
      </c>
      <c r="H17" s="544"/>
      <c r="I17" s="518">
        <f t="shared" si="0"/>
        <v>16651.3</v>
      </c>
      <c r="J17" s="519"/>
      <c r="K17" s="520">
        <v>49</v>
      </c>
      <c r="L17" s="4"/>
      <c r="M17" s="4"/>
      <c r="N17" s="4"/>
      <c r="O17" s="4"/>
      <c r="P17" s="4"/>
    </row>
    <row r="18" spans="1:16" s="9" customFormat="1" ht="18" customHeight="1">
      <c r="A18" s="512">
        <v>2005</v>
      </c>
      <c r="B18" s="513"/>
      <c r="C18" s="522">
        <v>9533.0922934</v>
      </c>
      <c r="D18" s="523"/>
      <c r="E18" s="522">
        <v>6040.63445717</v>
      </c>
      <c r="F18" s="524"/>
      <c r="G18" s="522">
        <v>994.00875883</v>
      </c>
      <c r="H18" s="524"/>
      <c r="I18" s="518">
        <f t="shared" si="0"/>
        <v>16567.7355094</v>
      </c>
      <c r="J18" s="527"/>
      <c r="K18" s="521">
        <v>45.87347343</v>
      </c>
      <c r="L18" s="4"/>
      <c r="M18" s="4"/>
      <c r="N18" s="4"/>
      <c r="O18" s="4"/>
      <c r="P18" s="4"/>
    </row>
    <row r="19" spans="1:16" s="9" customFormat="1" ht="18" customHeight="1">
      <c r="A19" s="512">
        <v>2006</v>
      </c>
      <c r="B19" s="528"/>
      <c r="C19" s="522">
        <v>25366.24092483</v>
      </c>
      <c r="D19" s="523"/>
      <c r="E19" s="522">
        <v>11011.43540684</v>
      </c>
      <c r="F19" s="524"/>
      <c r="G19" s="522">
        <v>2415.88050069</v>
      </c>
      <c r="H19" s="524"/>
      <c r="I19" s="518">
        <f t="shared" si="0"/>
        <v>38793.55683236</v>
      </c>
      <c r="J19" s="527"/>
      <c r="K19" s="521">
        <v>59.98752371255984</v>
      </c>
      <c r="L19" s="4"/>
      <c r="M19" s="4"/>
      <c r="N19" s="4"/>
      <c r="O19" s="4"/>
      <c r="P19" s="4"/>
    </row>
    <row r="20" spans="1:16" s="9" customFormat="1" ht="18" customHeight="1">
      <c r="A20" s="512">
        <v>2007</v>
      </c>
      <c r="B20" s="528"/>
      <c r="C20" s="522">
        <v>77725.3</v>
      </c>
      <c r="D20" s="523"/>
      <c r="E20" s="522">
        <v>27364.4</v>
      </c>
      <c r="F20" s="524"/>
      <c r="G20" s="522">
        <v>10404.3</v>
      </c>
      <c r="H20" s="524"/>
      <c r="I20" s="518">
        <v>115494.1</v>
      </c>
      <c r="J20" s="527"/>
      <c r="K20" s="521">
        <v>69</v>
      </c>
      <c r="L20" s="2"/>
      <c r="M20" s="4"/>
      <c r="N20" s="4"/>
      <c r="O20" s="4"/>
      <c r="P20" s="4"/>
    </row>
    <row r="21" spans="1:16" s="9" customFormat="1" ht="18" customHeight="1">
      <c r="A21" s="512">
        <v>2008</v>
      </c>
      <c r="B21" s="528"/>
      <c r="C21" s="522">
        <v>61384.54481862</v>
      </c>
      <c r="D21" s="546"/>
      <c r="E21" s="522">
        <v>22850.72612145</v>
      </c>
      <c r="F21" s="547"/>
      <c r="G21" s="522">
        <v>5537.67971273</v>
      </c>
      <c r="H21" s="547"/>
      <c r="I21" s="526">
        <f>C21+E21+G21</f>
        <v>89772.95065279999</v>
      </c>
      <c r="J21" s="527"/>
      <c r="K21" s="521">
        <v>70.7769963869653</v>
      </c>
      <c r="L21" s="2"/>
      <c r="M21" s="4"/>
      <c r="N21" s="4"/>
      <c r="O21" s="4"/>
      <c r="P21" s="4"/>
    </row>
    <row r="22" spans="1:42" s="9" customFormat="1" ht="15.75">
      <c r="A22" s="569">
        <v>2009</v>
      </c>
      <c r="B22" s="577"/>
      <c r="C22" s="531">
        <v>51683.07012685</v>
      </c>
      <c r="D22" s="549"/>
      <c r="E22" s="531">
        <v>19380.46268375</v>
      </c>
      <c r="F22" s="550"/>
      <c r="G22" s="531">
        <v>12297.82132275</v>
      </c>
      <c r="H22" s="550"/>
      <c r="I22" s="532">
        <f>C22+E22+G22</f>
        <v>83361.35413334999</v>
      </c>
      <c r="J22" s="533"/>
      <c r="K22" s="534">
        <f>I22/116399.49430637*100</f>
        <v>71.61659475421622</v>
      </c>
      <c r="L22" s="2"/>
      <c r="M22" s="2"/>
      <c r="N22" s="2"/>
      <c r="O22" s="2"/>
      <c r="P22" s="2"/>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row>
    <row r="23" spans="3:16" s="9" customFormat="1" ht="15">
      <c r="C23" s="4"/>
      <c r="D23" s="4"/>
      <c r="E23" s="4"/>
      <c r="F23" s="4"/>
      <c r="G23" s="4"/>
      <c r="H23" s="4"/>
      <c r="I23" s="4"/>
      <c r="J23" s="4"/>
      <c r="K23" s="4"/>
      <c r="L23" s="4"/>
      <c r="M23" s="4"/>
      <c r="N23" s="4"/>
      <c r="O23" s="4"/>
      <c r="P23" s="4"/>
    </row>
    <row r="24" spans="2:16" s="9" customFormat="1" ht="16.5">
      <c r="B24" s="182"/>
      <c r="C24" s="4"/>
      <c r="D24" s="4"/>
      <c r="E24" s="4"/>
      <c r="F24" s="4"/>
      <c r="G24" s="4"/>
      <c r="H24" s="4"/>
      <c r="I24" s="4"/>
      <c r="J24" s="4"/>
      <c r="L24" s="4"/>
      <c r="M24" s="4"/>
      <c r="N24" s="7"/>
      <c r="O24" s="7"/>
      <c r="P24" s="7"/>
    </row>
    <row r="25" s="9" customFormat="1" ht="12.75"/>
    <row r="26" s="9" customFormat="1" ht="12.75"/>
    <row r="27" s="9" customFormat="1" ht="12.75"/>
    <row r="28" s="9" customFormat="1" ht="12.75"/>
    <row r="35" ht="15.75">
      <c r="L35" s="109"/>
    </row>
  </sheetData>
  <mergeCells count="8">
    <mergeCell ref="G8:H8"/>
    <mergeCell ref="G9:H9"/>
    <mergeCell ref="I8:J8"/>
    <mergeCell ref="I9:J9"/>
    <mergeCell ref="C8:D8"/>
    <mergeCell ref="C9:D9"/>
    <mergeCell ref="E8:F8"/>
    <mergeCell ref="E9:F9"/>
  </mergeCells>
  <printOptions/>
  <pageMargins left="1.14173228346457" right="0" top="0.590551181102362" bottom="0.196850393700787" header="0.511811023622047" footer="0.1"/>
  <pageSetup firstPageNumber="19" useFirstPageNumber="1" horizontalDpi="300" verticalDpi="300" orientation="landscape" paperSize="9" r:id="rId1"/>
  <headerFooter alignWithMargins="0">
    <oddFooter>&amp;R&amp;10頁 15</oddFooter>
  </headerFooter>
</worksheet>
</file>

<file path=xl/worksheets/sheet17.xml><?xml version="1.0" encoding="utf-8"?>
<worksheet xmlns="http://schemas.openxmlformats.org/spreadsheetml/2006/main" xmlns:r="http://schemas.openxmlformats.org/officeDocument/2006/relationships">
  <dimension ref="A1:I35"/>
  <sheetViews>
    <sheetView workbookViewId="0" topLeftCell="A1">
      <selection activeCell="A1" sqref="A1"/>
    </sheetView>
  </sheetViews>
  <sheetFormatPr defaultColWidth="9.00390625" defaultRowHeight="16.5"/>
  <cols>
    <col min="1" max="1" width="4.125" style="126" customWidth="1"/>
    <col min="2" max="2" width="32.875" style="126" customWidth="1"/>
    <col min="3" max="3" width="15.00390625" style="126" customWidth="1"/>
    <col min="4" max="4" width="19.625" style="126" customWidth="1"/>
    <col min="5" max="5" width="6.625" style="126" customWidth="1"/>
    <col min="6" max="6" width="12.75390625" style="126" customWidth="1"/>
    <col min="7" max="7" width="19.625" style="126" customWidth="1"/>
    <col min="8" max="8" width="2.125" style="126" customWidth="1"/>
    <col min="9" max="9" width="12.125" style="126" customWidth="1"/>
    <col min="10" max="16384" width="7.75390625" style="126" customWidth="1"/>
  </cols>
  <sheetData>
    <row r="1" ht="34.5" customHeight="1">
      <c r="A1" s="170" t="s">
        <v>46</v>
      </c>
    </row>
    <row r="2" ht="7.5" customHeight="1">
      <c r="A2" s="125"/>
    </row>
    <row r="3" spans="1:9" ht="21">
      <c r="A3" s="322" t="s">
        <v>5</v>
      </c>
      <c r="B3" s="323"/>
      <c r="C3" s="324"/>
      <c r="D3" s="324"/>
      <c r="E3" s="324"/>
      <c r="F3" s="325"/>
      <c r="G3" s="325"/>
      <c r="H3" s="127"/>
      <c r="I3" s="127"/>
    </row>
    <row r="4" spans="1:9" ht="15.75" customHeight="1">
      <c r="A4" s="266"/>
      <c r="C4" s="762" t="s">
        <v>121</v>
      </c>
      <c r="D4" s="762"/>
      <c r="E4" s="321"/>
      <c r="F4" s="761" t="s">
        <v>121</v>
      </c>
      <c r="G4" s="761"/>
      <c r="H4" s="127"/>
      <c r="I4" s="127"/>
    </row>
    <row r="5" spans="2:9" ht="17.25" customHeight="1">
      <c r="B5" s="129"/>
      <c r="C5" s="760" t="s">
        <v>244</v>
      </c>
      <c r="D5" s="760"/>
      <c r="E5" s="269"/>
      <c r="F5" s="759" t="s">
        <v>180</v>
      </c>
      <c r="G5" s="759"/>
      <c r="H5" s="127"/>
      <c r="I5" s="127"/>
    </row>
    <row r="6" spans="1:9" ht="4.5" customHeight="1">
      <c r="A6" s="128"/>
      <c r="B6" s="129"/>
      <c r="C6" s="130"/>
      <c r="D6" s="165"/>
      <c r="E6" s="130"/>
      <c r="F6" s="131"/>
      <c r="G6" s="166"/>
      <c r="H6" s="127"/>
      <c r="I6" s="127"/>
    </row>
    <row r="7" spans="1:7" ht="15" customHeight="1">
      <c r="A7" s="128"/>
      <c r="B7" s="129"/>
      <c r="C7" s="132" t="s">
        <v>22</v>
      </c>
      <c r="D7" s="130" t="s">
        <v>113</v>
      </c>
      <c r="E7" s="130"/>
      <c r="F7" s="133" t="s">
        <v>22</v>
      </c>
      <c r="G7" s="131" t="s">
        <v>113</v>
      </c>
    </row>
    <row r="8" spans="1:7" ht="17.25">
      <c r="A8" s="134"/>
      <c r="B8" s="135"/>
      <c r="C8" s="136" t="s">
        <v>137</v>
      </c>
      <c r="D8" s="137" t="s">
        <v>139</v>
      </c>
      <c r="E8" s="136"/>
      <c r="F8" s="138" t="s">
        <v>138</v>
      </c>
      <c r="G8" s="139" t="s">
        <v>139</v>
      </c>
    </row>
    <row r="9" spans="1:7" ht="8.25" customHeight="1">
      <c r="A9" s="128"/>
      <c r="B9" s="129"/>
      <c r="C9" s="140"/>
      <c r="D9" s="140"/>
      <c r="E9" s="140"/>
      <c r="F9" s="129"/>
      <c r="G9" s="129"/>
    </row>
    <row r="10" spans="1:7" ht="15" customHeight="1">
      <c r="A10" s="338" t="s">
        <v>25</v>
      </c>
      <c r="B10" s="336"/>
      <c r="C10" s="141">
        <f>SUM(C11:C20)</f>
        <v>43483237</v>
      </c>
      <c r="D10" s="141">
        <f>SUM(D11:D20)</f>
        <v>152597</v>
      </c>
      <c r="E10" s="128"/>
      <c r="F10" s="142">
        <f>SUM(F11:F20)</f>
        <v>44721743</v>
      </c>
      <c r="G10" s="142">
        <f>SUM(G11:G20)</f>
        <v>184551</v>
      </c>
    </row>
    <row r="11" spans="1:7" ht="17.25">
      <c r="A11" s="339" t="s">
        <v>26</v>
      </c>
      <c r="B11" s="336"/>
      <c r="C11" s="141">
        <v>20728034</v>
      </c>
      <c r="D11" s="141">
        <v>68456</v>
      </c>
      <c r="E11" s="128"/>
      <c r="F11" s="142">
        <v>21716508</v>
      </c>
      <c r="G11" s="142">
        <v>73034</v>
      </c>
    </row>
    <row r="12" spans="1:7" ht="18" customHeight="1">
      <c r="A12" s="339" t="s">
        <v>27</v>
      </c>
      <c r="B12" s="336"/>
      <c r="C12" s="141">
        <v>9279877</v>
      </c>
      <c r="D12" s="141">
        <v>4447</v>
      </c>
      <c r="E12" s="128"/>
      <c r="F12" s="142">
        <v>7961028</v>
      </c>
      <c r="G12" s="142">
        <v>2945</v>
      </c>
    </row>
    <row r="13" spans="1:7" ht="18" customHeight="1">
      <c r="A13" s="340" t="s">
        <v>67</v>
      </c>
      <c r="B13" s="336"/>
      <c r="C13" s="141">
        <v>12394116</v>
      </c>
      <c r="D13" s="141">
        <v>74324</v>
      </c>
      <c r="E13" s="128"/>
      <c r="F13" s="142">
        <v>14440965</v>
      </c>
      <c r="G13" s="142">
        <v>96120</v>
      </c>
    </row>
    <row r="14" spans="1:7" ht="18" customHeight="1">
      <c r="A14" s="340" t="s">
        <v>163</v>
      </c>
      <c r="B14" s="336"/>
      <c r="C14" s="141">
        <v>799894</v>
      </c>
      <c r="D14" s="141">
        <v>741</v>
      </c>
      <c r="E14" s="128"/>
      <c r="F14" s="142">
        <v>318395</v>
      </c>
      <c r="G14" s="142">
        <v>345</v>
      </c>
    </row>
    <row r="15" spans="1:7" ht="18" customHeight="1">
      <c r="A15" s="10" t="s">
        <v>164</v>
      </c>
      <c r="B15" s="336"/>
      <c r="C15" s="469" t="s">
        <v>154</v>
      </c>
      <c r="D15" s="469" t="s">
        <v>154</v>
      </c>
      <c r="E15" s="128"/>
      <c r="F15" s="142">
        <v>9</v>
      </c>
      <c r="G15" s="142">
        <v>0</v>
      </c>
    </row>
    <row r="16" spans="1:7" ht="18" customHeight="1">
      <c r="A16" s="339" t="s">
        <v>28</v>
      </c>
      <c r="B16" s="336"/>
      <c r="C16" s="141">
        <v>271766</v>
      </c>
      <c r="D16" s="141">
        <v>4407</v>
      </c>
      <c r="E16" s="128"/>
      <c r="F16" s="142">
        <v>257015</v>
      </c>
      <c r="G16" s="142">
        <v>9449</v>
      </c>
    </row>
    <row r="17" spans="1:7" ht="18" customHeight="1">
      <c r="A17" s="340" t="s">
        <v>185</v>
      </c>
      <c r="B17" s="336"/>
      <c r="C17" s="469" t="s">
        <v>154</v>
      </c>
      <c r="D17" s="469" t="s">
        <v>154</v>
      </c>
      <c r="E17" s="128"/>
      <c r="F17" s="142">
        <v>39</v>
      </c>
      <c r="G17" s="142">
        <v>0</v>
      </c>
    </row>
    <row r="18" spans="1:7" ht="18" customHeight="1">
      <c r="A18" s="339" t="s">
        <v>141</v>
      </c>
      <c r="B18" s="336"/>
      <c r="C18" s="141">
        <v>204</v>
      </c>
      <c r="D18" s="141">
        <v>0</v>
      </c>
      <c r="E18" s="128"/>
      <c r="F18" s="142">
        <v>891</v>
      </c>
      <c r="G18" s="142">
        <v>91</v>
      </c>
    </row>
    <row r="19" spans="1:7" ht="18" customHeight="1">
      <c r="A19" s="339" t="s">
        <v>142</v>
      </c>
      <c r="B19" s="336"/>
      <c r="C19" s="141">
        <v>2573</v>
      </c>
      <c r="D19" s="141">
        <v>103</v>
      </c>
      <c r="E19" s="128"/>
      <c r="F19" s="142">
        <v>23818</v>
      </c>
      <c r="G19" s="142">
        <v>2435</v>
      </c>
    </row>
    <row r="20" spans="1:7" ht="18" customHeight="1">
      <c r="A20" s="339" t="s">
        <v>184</v>
      </c>
      <c r="B20" s="336"/>
      <c r="C20" s="141">
        <v>6773</v>
      </c>
      <c r="D20" s="141">
        <v>119</v>
      </c>
      <c r="E20" s="128"/>
      <c r="F20" s="142">
        <v>3075</v>
      </c>
      <c r="G20" s="142">
        <v>132</v>
      </c>
    </row>
    <row r="21" spans="1:7" ht="8.25" customHeight="1">
      <c r="A21" s="339"/>
      <c r="B21" s="336"/>
      <c r="C21" s="355"/>
      <c r="D21" s="141"/>
      <c r="E21" s="128"/>
      <c r="F21" s="356"/>
      <c r="G21" s="142"/>
    </row>
    <row r="22" spans="1:7" ht="18" customHeight="1">
      <c r="A22" s="341" t="s">
        <v>29</v>
      </c>
      <c r="B22" s="336"/>
      <c r="C22" s="145">
        <f>SUM(C23:C27)</f>
        <v>55055021</v>
      </c>
      <c r="D22" s="141">
        <f>SUM(D23:D27)</f>
        <v>4151418</v>
      </c>
      <c r="E22" s="128"/>
      <c r="F22" s="143">
        <f>SUM(F23:F27)</f>
        <v>60284993</v>
      </c>
      <c r="G22" s="142">
        <f>SUM(G23:G27)</f>
        <v>4121563</v>
      </c>
    </row>
    <row r="23" spans="1:7" ht="18" customHeight="1">
      <c r="A23" s="339" t="s">
        <v>30</v>
      </c>
      <c r="B23" s="336"/>
      <c r="C23" s="145">
        <v>5367403</v>
      </c>
      <c r="D23" s="141">
        <v>175720</v>
      </c>
      <c r="E23" s="128"/>
      <c r="F23" s="143">
        <v>3820797</v>
      </c>
      <c r="G23" s="142">
        <v>75829</v>
      </c>
    </row>
    <row r="24" spans="1:8" ht="17.25" customHeight="1">
      <c r="A24" s="339" t="s">
        <v>143</v>
      </c>
      <c r="B24" s="336"/>
      <c r="C24" s="147">
        <v>286591</v>
      </c>
      <c r="D24" s="141">
        <v>3551</v>
      </c>
      <c r="E24" s="128"/>
      <c r="F24" s="144">
        <v>156957</v>
      </c>
      <c r="G24" s="142">
        <v>1796</v>
      </c>
      <c r="H24" s="146"/>
    </row>
    <row r="25" spans="1:9" ht="18" customHeight="1">
      <c r="A25" s="340" t="s">
        <v>144</v>
      </c>
      <c r="B25" s="336"/>
      <c r="C25" s="147">
        <v>1961131</v>
      </c>
      <c r="D25" s="141">
        <v>124030</v>
      </c>
      <c r="E25" s="128"/>
      <c r="F25" s="144">
        <v>1613988</v>
      </c>
      <c r="G25" s="142">
        <v>59592</v>
      </c>
      <c r="H25" s="146"/>
      <c r="I25" s="146"/>
    </row>
    <row r="26" spans="1:9" ht="18" customHeight="1">
      <c r="A26" s="340" t="s">
        <v>186</v>
      </c>
      <c r="B26" s="336"/>
      <c r="C26" s="470" t="s">
        <v>154</v>
      </c>
      <c r="D26" s="469" t="s">
        <v>154</v>
      </c>
      <c r="E26" s="128"/>
      <c r="F26" s="144">
        <v>386</v>
      </c>
      <c r="G26" s="142">
        <v>0</v>
      </c>
      <c r="H26" s="146"/>
      <c r="I26" s="146"/>
    </row>
    <row r="27" spans="1:9" ht="18" customHeight="1">
      <c r="A27" s="339" t="s">
        <v>31</v>
      </c>
      <c r="B27" s="336"/>
      <c r="C27" s="145">
        <v>47439896</v>
      </c>
      <c r="D27" s="141">
        <v>3848117</v>
      </c>
      <c r="E27" s="128"/>
      <c r="F27" s="143">
        <v>54692865</v>
      </c>
      <c r="G27" s="142">
        <v>3984346</v>
      </c>
      <c r="H27" s="146"/>
      <c r="I27" s="146"/>
    </row>
    <row r="28" spans="1:9" ht="8.25" customHeight="1">
      <c r="A28" s="342"/>
      <c r="B28" s="343"/>
      <c r="C28" s="355"/>
      <c r="D28" s="355"/>
      <c r="E28" s="128"/>
      <c r="F28" s="356"/>
      <c r="G28" s="356"/>
      <c r="H28" s="146"/>
      <c r="I28" s="146"/>
    </row>
    <row r="29" spans="1:9" ht="17.25">
      <c r="A29" s="344" t="s">
        <v>32</v>
      </c>
      <c r="B29" s="337"/>
      <c r="C29" s="357">
        <f>C22+C10</f>
        <v>98538258</v>
      </c>
      <c r="D29" s="357">
        <f>SUM(D10,D22)</f>
        <v>4304015</v>
      </c>
      <c r="E29" s="134"/>
      <c r="F29" s="358">
        <f>F22+F10</f>
        <v>105006736</v>
      </c>
      <c r="G29" s="358">
        <f>SUM(G10,G22)</f>
        <v>4306114</v>
      </c>
      <c r="H29" s="148"/>
      <c r="I29" s="149"/>
    </row>
    <row r="30" spans="1:9" ht="9.75" customHeight="1">
      <c r="A30" s="150"/>
      <c r="B30" s="151"/>
      <c r="C30" s="152"/>
      <c r="D30" s="152"/>
      <c r="E30" s="149"/>
      <c r="F30" s="152"/>
      <c r="G30" s="152"/>
      <c r="H30" s="148"/>
      <c r="I30" s="149"/>
    </row>
    <row r="31" spans="1:9" ht="15" customHeight="1">
      <c r="A31" s="409">
        <v>1</v>
      </c>
      <c r="B31" s="349" t="s">
        <v>166</v>
      </c>
      <c r="C31" s="152"/>
      <c r="D31" s="152"/>
      <c r="E31" s="149"/>
      <c r="F31" s="152"/>
      <c r="G31" s="152"/>
      <c r="H31" s="148"/>
      <c r="I31" s="149"/>
    </row>
    <row r="32" spans="1:9" ht="15" customHeight="1">
      <c r="A32" s="409">
        <v>2</v>
      </c>
      <c r="B32" s="349" t="s">
        <v>183</v>
      </c>
      <c r="C32" s="350"/>
      <c r="D32" s="152"/>
      <c r="E32" s="149"/>
      <c r="F32" s="152"/>
      <c r="G32" s="152"/>
      <c r="H32" s="148"/>
      <c r="I32" s="149"/>
    </row>
    <row r="33" spans="1:9" ht="15" customHeight="1">
      <c r="A33" s="409">
        <v>3</v>
      </c>
      <c r="B33" s="439" t="s">
        <v>189</v>
      </c>
      <c r="C33" s="153"/>
      <c r="D33" s="153"/>
      <c r="E33" s="153"/>
      <c r="F33" s="153"/>
      <c r="G33" s="153"/>
      <c r="H33" s="148"/>
      <c r="I33" s="149"/>
    </row>
    <row r="34" spans="1:2" ht="15" customHeight="1">
      <c r="A34" s="409">
        <v>4</v>
      </c>
      <c r="B34" s="349" t="s">
        <v>165</v>
      </c>
    </row>
    <row r="35" spans="1:2" ht="15" customHeight="1">
      <c r="A35" s="409">
        <v>5</v>
      </c>
      <c r="B35" s="439" t="s">
        <v>188</v>
      </c>
    </row>
  </sheetData>
  <mergeCells count="4">
    <mergeCell ref="F5:G5"/>
    <mergeCell ref="C5:D5"/>
    <mergeCell ref="F4:G4"/>
    <mergeCell ref="C4:D4"/>
  </mergeCells>
  <printOptions horizontalCentered="1"/>
  <pageMargins left="0.393700787401575" right="0" top="0.393700787401575" bottom="0.196850393700787" header="0.393700787401575" footer="0.1"/>
  <pageSetup firstPageNumber="20" useFirstPageNumber="1" horizontalDpi="300" verticalDpi="300" orientation="landscape" paperSize="9" r:id="rId1"/>
  <headerFooter alignWithMargins="0">
    <oddFooter>&amp;R&amp;10頁 16
</oddFooter>
  </headerFooter>
</worksheet>
</file>

<file path=xl/worksheets/sheet18.xml><?xml version="1.0" encoding="utf-8"?>
<worksheet xmlns="http://schemas.openxmlformats.org/spreadsheetml/2006/main" xmlns:r="http://schemas.openxmlformats.org/officeDocument/2006/relationships">
  <dimension ref="A1:I29"/>
  <sheetViews>
    <sheetView workbookViewId="0" topLeftCell="A1">
      <selection activeCell="A1" sqref="A1"/>
    </sheetView>
  </sheetViews>
  <sheetFormatPr defaultColWidth="9.00390625" defaultRowHeight="16.5"/>
  <cols>
    <col min="2" max="2" width="2.375" style="0" customWidth="1"/>
    <col min="4" max="4" width="30.625" style="0" customWidth="1"/>
    <col min="5" max="5" width="15.875" style="0" customWidth="1"/>
    <col min="6" max="6" width="7.625" style="0" customWidth="1"/>
    <col min="11" max="11" width="12.75390625" style="0" customWidth="1"/>
  </cols>
  <sheetData>
    <row r="1" spans="1:7" ht="18.75">
      <c r="A1" s="61" t="s">
        <v>348</v>
      </c>
      <c r="B1" s="61"/>
      <c r="C1" s="1"/>
      <c r="D1" s="1"/>
      <c r="E1" s="1"/>
      <c r="F1" s="1"/>
      <c r="G1" s="9"/>
    </row>
    <row r="2" spans="1:7" ht="18.75">
      <c r="A2" s="61"/>
      <c r="B2" s="61"/>
      <c r="C2" s="1"/>
      <c r="D2" s="1"/>
      <c r="E2" s="1"/>
      <c r="F2" s="1"/>
      <c r="G2" s="9"/>
    </row>
    <row r="3" spans="1:7" ht="16.5">
      <c r="A3" s="163"/>
      <c r="B3" s="163"/>
      <c r="C3" s="8"/>
      <c r="D3" s="8"/>
      <c r="E3" s="12"/>
      <c r="F3" s="1"/>
      <c r="G3" s="9"/>
    </row>
    <row r="4" spans="1:7" ht="21.75" customHeight="1">
      <c r="A4" s="307" t="s">
        <v>12</v>
      </c>
      <c r="B4" s="308"/>
      <c r="C4" s="309" t="s">
        <v>11</v>
      </c>
      <c r="D4" s="310"/>
      <c r="E4" s="763" t="s">
        <v>124</v>
      </c>
      <c r="F4" s="764"/>
      <c r="G4" s="9"/>
    </row>
    <row r="5" spans="1:7" ht="14.25" customHeight="1">
      <c r="A5" s="311"/>
      <c r="B5" s="312"/>
      <c r="C5" s="313"/>
      <c r="D5" s="314"/>
      <c r="E5" s="765" t="s">
        <v>125</v>
      </c>
      <c r="F5" s="766"/>
      <c r="G5" s="9"/>
    </row>
    <row r="6" spans="1:9" ht="16.5">
      <c r="A6" s="226">
        <v>1</v>
      </c>
      <c r="B6" s="157"/>
      <c r="C6" s="318" t="s">
        <v>132</v>
      </c>
      <c r="D6" s="315"/>
      <c r="E6" s="316">
        <v>2790.090217</v>
      </c>
      <c r="F6" s="238"/>
      <c r="G6" s="9"/>
      <c r="I6" s="294"/>
    </row>
    <row r="7" spans="1:9" ht="16.5">
      <c r="A7" s="226">
        <v>2</v>
      </c>
      <c r="B7" s="157"/>
      <c r="C7" s="294" t="s">
        <v>150</v>
      </c>
      <c r="D7" s="315"/>
      <c r="E7" s="316">
        <v>1438.121952</v>
      </c>
      <c r="F7" s="238"/>
      <c r="G7" s="9"/>
      <c r="I7" s="294"/>
    </row>
    <row r="8" spans="1:9" ht="16.5">
      <c r="A8" s="226">
        <v>3</v>
      </c>
      <c r="B8" s="157"/>
      <c r="C8" s="294" t="s">
        <v>126</v>
      </c>
      <c r="D8" s="315"/>
      <c r="E8" s="316">
        <v>1042.861622</v>
      </c>
      <c r="F8" s="238"/>
      <c r="G8" s="9"/>
      <c r="I8" s="156"/>
    </row>
    <row r="9" spans="1:9" ht="16.5">
      <c r="A9" s="226">
        <v>4</v>
      </c>
      <c r="B9" s="157"/>
      <c r="C9" s="156" t="s">
        <v>147</v>
      </c>
      <c r="D9" s="315"/>
      <c r="E9" s="345">
        <v>839.318035</v>
      </c>
      <c r="F9" s="238"/>
      <c r="G9" s="9"/>
      <c r="I9" s="294"/>
    </row>
    <row r="10" spans="1:7" ht="16.5">
      <c r="A10" s="226">
        <v>5</v>
      </c>
      <c r="B10" s="157"/>
      <c r="C10" s="156" t="s">
        <v>217</v>
      </c>
      <c r="D10" s="315"/>
      <c r="E10" s="345">
        <v>761.389823</v>
      </c>
      <c r="F10" s="238"/>
      <c r="G10" s="9"/>
    </row>
    <row r="11" spans="1:7" ht="16.5">
      <c r="A11" s="226">
        <v>6</v>
      </c>
      <c r="B11" s="157"/>
      <c r="C11" s="156" t="s">
        <v>224</v>
      </c>
      <c r="D11" s="315"/>
      <c r="E11" s="345">
        <v>753.73821</v>
      </c>
      <c r="F11" s="238"/>
      <c r="G11" s="9"/>
    </row>
    <row r="12" spans="1:7" ht="16.5">
      <c r="A12" s="226">
        <v>7</v>
      </c>
      <c r="B12" s="157"/>
      <c r="C12" s="294" t="s">
        <v>140</v>
      </c>
      <c r="D12" s="315"/>
      <c r="E12" s="345">
        <v>636.85429</v>
      </c>
      <c r="F12" s="238"/>
      <c r="G12" s="9"/>
    </row>
    <row r="13" spans="1:9" ht="16.5">
      <c r="A13" s="226">
        <v>8</v>
      </c>
      <c r="B13" s="157"/>
      <c r="C13" s="156" t="s">
        <v>171</v>
      </c>
      <c r="D13" s="315"/>
      <c r="E13" s="345">
        <v>494.330023</v>
      </c>
      <c r="F13" s="238"/>
      <c r="G13" s="9"/>
      <c r="H13" s="294"/>
      <c r="I13" s="294"/>
    </row>
    <row r="14" spans="1:9" ht="16.5">
      <c r="A14" s="226">
        <v>9</v>
      </c>
      <c r="B14" s="157"/>
      <c r="C14" s="294" t="s">
        <v>127</v>
      </c>
      <c r="D14" s="315"/>
      <c r="E14" s="345">
        <v>446.129462</v>
      </c>
      <c r="F14" s="238"/>
      <c r="G14" s="9"/>
      <c r="I14" s="294"/>
    </row>
    <row r="15" spans="1:9" ht="16.5">
      <c r="A15" s="227">
        <v>10</v>
      </c>
      <c r="B15" s="229"/>
      <c r="C15" s="294" t="s">
        <v>136</v>
      </c>
      <c r="D15" s="306"/>
      <c r="E15" s="345">
        <v>149.340415</v>
      </c>
      <c r="F15" s="236"/>
      <c r="G15" s="9"/>
      <c r="H15" s="294"/>
      <c r="I15" s="156"/>
    </row>
    <row r="16" spans="1:7" ht="28.5" customHeight="1">
      <c r="A16" s="429" t="s">
        <v>177</v>
      </c>
      <c r="B16" s="430"/>
      <c r="C16" s="434" t="s">
        <v>179</v>
      </c>
      <c r="D16" s="433"/>
      <c r="E16" s="432" t="s">
        <v>178</v>
      </c>
      <c r="F16" s="431"/>
      <c r="G16" s="9"/>
    </row>
    <row r="17" spans="1:7" ht="16.5">
      <c r="A17" s="655">
        <v>14</v>
      </c>
      <c r="B17" s="656"/>
      <c r="C17" s="657" t="s">
        <v>19</v>
      </c>
      <c r="D17" s="658"/>
      <c r="E17" s="659">
        <v>90.1</v>
      </c>
      <c r="F17" s="660"/>
      <c r="G17" s="9"/>
    </row>
    <row r="18" spans="1:7" ht="14.25" customHeight="1">
      <c r="A18" s="9"/>
      <c r="B18" s="9"/>
      <c r="C18" s="9"/>
      <c r="D18" s="1"/>
      <c r="E18" s="1"/>
      <c r="F18" s="2"/>
      <c r="G18" s="9"/>
    </row>
    <row r="19" spans="1:7" ht="16.5">
      <c r="A19" s="9" t="s">
        <v>349</v>
      </c>
      <c r="B19" s="9"/>
      <c r="C19" s="9"/>
      <c r="D19" s="9"/>
      <c r="E19" s="9"/>
      <c r="F19" s="4"/>
      <c r="G19" s="9"/>
    </row>
    <row r="20" spans="1:7" ht="9" customHeight="1">
      <c r="A20" s="9"/>
      <c r="B20" s="9"/>
      <c r="C20" s="9"/>
      <c r="D20" s="9"/>
      <c r="E20" s="9"/>
      <c r="F20" s="4"/>
      <c r="G20" s="9"/>
    </row>
    <row r="21" spans="1:7" ht="16.5">
      <c r="A21" s="9" t="s">
        <v>128</v>
      </c>
      <c r="B21" s="9"/>
      <c r="C21" s="9"/>
      <c r="D21" s="9"/>
      <c r="E21" s="9"/>
      <c r="F21" s="4"/>
      <c r="G21" s="9"/>
    </row>
    <row r="22" spans="1:7" ht="9" customHeight="1">
      <c r="A22" s="9"/>
      <c r="B22" s="9"/>
      <c r="C22" s="9"/>
      <c r="D22" s="9"/>
      <c r="E22" s="9"/>
      <c r="F22" s="4"/>
      <c r="G22" s="9"/>
    </row>
    <row r="23" spans="1:7" ht="16.5">
      <c r="A23" s="9" t="s">
        <v>129</v>
      </c>
      <c r="B23" s="9"/>
      <c r="C23" s="9"/>
      <c r="D23" s="9"/>
      <c r="E23" s="9"/>
      <c r="F23" s="4"/>
      <c r="G23" s="9"/>
    </row>
    <row r="24" spans="1:7" ht="9" customHeight="1">
      <c r="A24" s="9"/>
      <c r="B24" s="9"/>
      <c r="C24" s="9"/>
      <c r="D24" s="9"/>
      <c r="E24" s="9"/>
      <c r="F24" s="9"/>
      <c r="G24" s="9"/>
    </row>
    <row r="25" spans="1:6" ht="16.5">
      <c r="A25" s="9" t="s">
        <v>35</v>
      </c>
      <c r="F25" s="9"/>
    </row>
    <row r="26" ht="9" customHeight="1"/>
    <row r="27" spans="2:4" ht="16.5">
      <c r="B27" s="9"/>
      <c r="C27" s="9"/>
      <c r="D27" s="9"/>
    </row>
    <row r="28" ht="16.5">
      <c r="A28" s="9"/>
    </row>
    <row r="29" ht="16.5">
      <c r="A29" s="9"/>
    </row>
  </sheetData>
  <mergeCells count="2">
    <mergeCell ref="E4:F4"/>
    <mergeCell ref="E5:F5"/>
  </mergeCells>
  <printOptions/>
  <pageMargins left="0.94488188976378" right="0" top="0.984251968503937" bottom="0.196850393700787" header="0.511811023622047" footer="0.1"/>
  <pageSetup firstPageNumber="21" useFirstPageNumber="1" horizontalDpi="600" verticalDpi="600" orientation="landscape" paperSize="9" r:id="rId1"/>
  <headerFooter alignWithMargins="0">
    <oddFooter>&amp;R&amp;10頁 17</oddFooter>
  </headerFooter>
</worksheet>
</file>

<file path=xl/worksheets/sheet19.xml><?xml version="1.0" encoding="utf-8"?>
<worksheet xmlns="http://schemas.openxmlformats.org/spreadsheetml/2006/main" xmlns:r="http://schemas.openxmlformats.org/officeDocument/2006/relationships">
  <dimension ref="A1:H26"/>
  <sheetViews>
    <sheetView workbookViewId="0" topLeftCell="A1">
      <selection activeCell="A1" sqref="A1"/>
    </sheetView>
  </sheetViews>
  <sheetFormatPr defaultColWidth="9.00390625" defaultRowHeight="16.5"/>
  <cols>
    <col min="2" max="2" width="2.375" style="0" customWidth="1"/>
    <col min="4" max="4" width="29.875" style="0" customWidth="1"/>
    <col min="5" max="5" width="25.625" style="0" customWidth="1"/>
    <col min="6" max="6" width="10.50390625" style="0" customWidth="1"/>
    <col min="11" max="11" width="7.375" style="0" customWidth="1"/>
    <col min="12" max="12" width="7.875" style="0" customWidth="1"/>
  </cols>
  <sheetData>
    <row r="1" spans="1:8" ht="18.75">
      <c r="A1" s="61" t="s">
        <v>350</v>
      </c>
      <c r="B1" s="61"/>
      <c r="C1" s="1"/>
      <c r="D1" s="1"/>
      <c r="E1" s="1"/>
      <c r="F1" s="1"/>
      <c r="G1" s="9"/>
      <c r="H1" s="9"/>
    </row>
    <row r="2" spans="1:8" ht="18.75">
      <c r="A2" s="61"/>
      <c r="B2" s="61"/>
      <c r="C2" s="1"/>
      <c r="D2" s="1"/>
      <c r="E2" s="1"/>
      <c r="F2" s="1"/>
      <c r="G2" s="9"/>
      <c r="H2" s="9"/>
    </row>
    <row r="3" spans="1:8" ht="16.5">
      <c r="A3" s="163"/>
      <c r="B3" s="163"/>
      <c r="C3" s="8"/>
      <c r="D3" s="8"/>
      <c r="E3" s="12"/>
      <c r="F3" s="1"/>
      <c r="G3" s="9"/>
      <c r="H3" s="9"/>
    </row>
    <row r="4" spans="1:8" ht="21.75" customHeight="1">
      <c r="A4" s="307" t="s">
        <v>12</v>
      </c>
      <c r="B4" s="308"/>
      <c r="C4" s="309" t="s">
        <v>11</v>
      </c>
      <c r="D4" s="310"/>
      <c r="E4" s="763" t="s">
        <v>130</v>
      </c>
      <c r="F4" s="764"/>
      <c r="G4" s="9"/>
      <c r="H4" s="9"/>
    </row>
    <row r="5" spans="1:8" ht="14.25" customHeight="1">
      <c r="A5" s="311"/>
      <c r="B5" s="312"/>
      <c r="C5" s="313"/>
      <c r="D5" s="314"/>
      <c r="E5" s="765" t="s">
        <v>131</v>
      </c>
      <c r="F5" s="766"/>
      <c r="G5" s="9"/>
      <c r="H5" s="9"/>
    </row>
    <row r="6" spans="1:8" ht="16.5">
      <c r="A6" s="226">
        <v>1</v>
      </c>
      <c r="B6" s="157"/>
      <c r="C6" s="156" t="s">
        <v>217</v>
      </c>
      <c r="D6" s="315"/>
      <c r="E6" s="316">
        <v>462775046.14398205</v>
      </c>
      <c r="F6" s="238"/>
      <c r="G6" s="9"/>
      <c r="H6" s="9"/>
    </row>
    <row r="7" spans="1:8" ht="16.5">
      <c r="A7" s="226">
        <v>2</v>
      </c>
      <c r="B7" s="157"/>
      <c r="C7" s="294" t="s">
        <v>150</v>
      </c>
      <c r="D7" s="315"/>
      <c r="E7" s="316">
        <v>101323295.004399</v>
      </c>
      <c r="F7" s="289"/>
      <c r="G7" s="9"/>
      <c r="H7" s="9"/>
    </row>
    <row r="8" spans="1:7" ht="16.5">
      <c r="A8" s="226">
        <v>3</v>
      </c>
      <c r="B8" s="157"/>
      <c r="C8" s="318" t="s">
        <v>132</v>
      </c>
      <c r="D8" s="319"/>
      <c r="E8" s="316">
        <v>43613969.54590601</v>
      </c>
      <c r="F8" s="238"/>
      <c r="G8" s="9"/>
    </row>
    <row r="9" spans="1:8" ht="16.5">
      <c r="A9" s="226">
        <v>4</v>
      </c>
      <c r="B9" s="157"/>
      <c r="C9" s="156" t="s">
        <v>224</v>
      </c>
      <c r="D9" s="315"/>
      <c r="E9" s="316">
        <v>40732163</v>
      </c>
      <c r="F9" s="238"/>
      <c r="G9" s="9"/>
      <c r="H9" s="9"/>
    </row>
    <row r="10" spans="1:8" ht="16.5">
      <c r="A10" s="649">
        <v>5</v>
      </c>
      <c r="B10" s="650"/>
      <c r="C10" s="651" t="s">
        <v>19</v>
      </c>
      <c r="D10" s="652"/>
      <c r="E10" s="653">
        <v>3985679.816688</v>
      </c>
      <c r="F10" s="654"/>
      <c r="G10" s="9"/>
      <c r="H10" s="9"/>
    </row>
    <row r="11" spans="1:7" ht="16.5">
      <c r="A11" s="226">
        <v>6</v>
      </c>
      <c r="B11" s="157"/>
      <c r="C11" s="318" t="s">
        <v>162</v>
      </c>
      <c r="D11" s="319"/>
      <c r="E11" s="471">
        <v>3474017.6091329996</v>
      </c>
      <c r="F11" s="238"/>
      <c r="G11" s="9"/>
    </row>
    <row r="12" spans="1:8" ht="16.5">
      <c r="A12" s="226">
        <v>7</v>
      </c>
      <c r="B12" s="157"/>
      <c r="C12" s="294" t="s">
        <v>136</v>
      </c>
      <c r="D12" s="315"/>
      <c r="E12" s="316">
        <v>3190157.618562</v>
      </c>
      <c r="F12" s="238"/>
      <c r="G12" s="9"/>
      <c r="H12" s="9"/>
    </row>
    <row r="13" spans="1:8" ht="16.5">
      <c r="A13" s="226">
        <v>8</v>
      </c>
      <c r="B13" s="157"/>
      <c r="C13" s="156" t="s">
        <v>140</v>
      </c>
      <c r="D13" s="289"/>
      <c r="E13" s="316">
        <v>2910876.269743</v>
      </c>
      <c r="F13" s="238"/>
      <c r="G13" s="9"/>
      <c r="H13" s="9"/>
    </row>
    <row r="14" spans="1:8" ht="16.5">
      <c r="A14" s="226">
        <v>9</v>
      </c>
      <c r="B14" s="157"/>
      <c r="C14" s="156" t="s">
        <v>215</v>
      </c>
      <c r="D14" s="315"/>
      <c r="E14" s="316">
        <v>1741730.7436860004</v>
      </c>
      <c r="F14" s="238"/>
      <c r="G14" s="9"/>
      <c r="H14" s="9"/>
    </row>
    <row r="15" spans="1:8" ht="16.5">
      <c r="A15" s="227">
        <v>10</v>
      </c>
      <c r="B15" s="229"/>
      <c r="C15" s="203" t="s">
        <v>214</v>
      </c>
      <c r="D15" s="306"/>
      <c r="E15" s="427">
        <v>1271388.623108</v>
      </c>
      <c r="F15" s="236"/>
      <c r="G15" s="9"/>
      <c r="H15" s="9"/>
    </row>
    <row r="16" spans="1:8" ht="14.25" customHeight="1">
      <c r="A16" s="9"/>
      <c r="B16" s="9"/>
      <c r="C16" s="9"/>
      <c r="D16" s="1"/>
      <c r="E16" s="317"/>
      <c r="F16" s="2"/>
      <c r="G16" s="9"/>
      <c r="H16" s="9"/>
    </row>
    <row r="17" spans="1:8" ht="16.5">
      <c r="A17" s="9" t="s">
        <v>349</v>
      </c>
      <c r="B17" s="9"/>
      <c r="C17" s="9"/>
      <c r="D17" s="9"/>
      <c r="E17" s="9"/>
      <c r="F17" s="4"/>
      <c r="G17" s="9"/>
      <c r="H17" s="9"/>
    </row>
    <row r="18" spans="1:8" ht="9" customHeight="1">
      <c r="A18" s="9"/>
      <c r="B18" s="9"/>
      <c r="C18" s="9"/>
      <c r="D18" s="9"/>
      <c r="E18" s="9"/>
      <c r="F18" s="4"/>
      <c r="G18" s="9"/>
      <c r="H18" s="9"/>
    </row>
    <row r="19" spans="1:8" ht="16.5" customHeight="1">
      <c r="A19" s="9" t="s">
        <v>133</v>
      </c>
      <c r="B19" s="9"/>
      <c r="C19" s="9"/>
      <c r="D19" s="9"/>
      <c r="E19" s="9"/>
      <c r="F19" s="4"/>
      <c r="G19" s="9"/>
      <c r="H19" s="9"/>
    </row>
    <row r="20" spans="1:8" ht="9" customHeight="1">
      <c r="A20" s="9"/>
      <c r="B20" s="9"/>
      <c r="C20" s="9"/>
      <c r="D20" s="9"/>
      <c r="E20" s="9"/>
      <c r="F20" s="4"/>
      <c r="G20" s="9"/>
      <c r="H20" s="9"/>
    </row>
    <row r="21" spans="1:8" ht="16.5">
      <c r="A21" s="9" t="s">
        <v>128</v>
      </c>
      <c r="B21" s="9"/>
      <c r="C21" s="9"/>
      <c r="D21" s="9"/>
      <c r="E21" s="9"/>
      <c r="F21" s="4"/>
      <c r="G21" s="9"/>
      <c r="H21" s="9"/>
    </row>
    <row r="22" spans="1:8" ht="9" customHeight="1">
      <c r="A22" s="9"/>
      <c r="B22" s="9"/>
      <c r="C22" s="9"/>
      <c r="D22" s="9"/>
      <c r="E22" s="9"/>
      <c r="F22" s="4"/>
      <c r="G22" s="9"/>
      <c r="H22" s="9"/>
    </row>
    <row r="23" spans="1:8" ht="16.5">
      <c r="A23" s="271" t="s">
        <v>134</v>
      </c>
      <c r="B23" s="9"/>
      <c r="C23" s="9"/>
      <c r="D23" s="9"/>
      <c r="E23" s="9"/>
      <c r="F23" s="4"/>
      <c r="G23" s="9"/>
      <c r="H23" s="9"/>
    </row>
    <row r="24" spans="1:8" ht="14.25" customHeight="1">
      <c r="A24" s="271" t="s">
        <v>191</v>
      </c>
      <c r="B24" s="9"/>
      <c r="C24" s="9"/>
      <c r="D24" s="9"/>
      <c r="E24" s="9"/>
      <c r="F24" s="9"/>
      <c r="G24" s="9"/>
      <c r="H24" s="9"/>
    </row>
    <row r="25" spans="1:8" ht="9" customHeight="1">
      <c r="A25" s="271"/>
      <c r="B25" s="9"/>
      <c r="C25" s="9"/>
      <c r="D25" s="9"/>
      <c r="E25" s="9"/>
      <c r="F25" s="9"/>
      <c r="G25" s="9"/>
      <c r="H25" s="9"/>
    </row>
    <row r="26" spans="1:6" ht="16.5">
      <c r="A26" s="9" t="s">
        <v>35</v>
      </c>
      <c r="F26" s="9"/>
    </row>
    <row r="27" ht="9" customHeight="1"/>
  </sheetData>
  <mergeCells count="2">
    <mergeCell ref="E4:F4"/>
    <mergeCell ref="E5:F5"/>
  </mergeCells>
  <printOptions/>
  <pageMargins left="0.73" right="0" top="0.984251968503937" bottom="0.196850393700787" header="0.511811023622047" footer="0.1"/>
  <pageSetup firstPageNumber="22" useFirstPageNumber="1" horizontalDpi="600" verticalDpi="600" orientation="landscape" paperSize="9" r:id="rId1"/>
  <headerFooter alignWithMargins="0">
    <oddFooter>&amp;R&amp;10頁 18</oddFooter>
  </headerFooter>
</worksheet>
</file>

<file path=xl/worksheets/sheet2.xml><?xml version="1.0" encoding="utf-8"?>
<worksheet xmlns="http://schemas.openxmlformats.org/spreadsheetml/2006/main" xmlns:r="http://schemas.openxmlformats.org/officeDocument/2006/relationships">
  <dimension ref="A1:O49"/>
  <sheetViews>
    <sheetView workbookViewId="0" topLeftCell="A1">
      <selection activeCell="A1" sqref="A1"/>
    </sheetView>
  </sheetViews>
  <sheetFormatPr defaultColWidth="9.00390625" defaultRowHeight="16.5"/>
  <cols>
    <col min="1" max="1" width="3.875" style="56" customWidth="1"/>
    <col min="2" max="2" width="4.75390625" style="56" customWidth="1"/>
    <col min="3" max="3" width="29.625" style="56" customWidth="1"/>
    <col min="4" max="4" width="12.625" style="56" customWidth="1"/>
    <col min="5" max="5" width="13.375" style="56" customWidth="1"/>
    <col min="6" max="6" width="5.75390625" style="56" customWidth="1"/>
    <col min="7" max="7" width="19.125" style="56" customWidth="1"/>
    <col min="8" max="8" width="11.75390625" style="56" customWidth="1"/>
    <col min="9" max="9" width="6.50390625" style="56" customWidth="1"/>
    <col min="10" max="10" width="18.50390625" style="56" customWidth="1"/>
    <col min="11" max="11" width="10.50390625" style="56" customWidth="1"/>
    <col min="12" max="12" width="9.25390625" style="56" customWidth="1"/>
    <col min="13" max="13" width="9.625" style="56" customWidth="1"/>
    <col min="14" max="16384" width="8.00390625" style="56" customWidth="1"/>
  </cols>
  <sheetData>
    <row r="1" ht="22.5">
      <c r="A1" s="55" t="s">
        <v>193</v>
      </c>
    </row>
    <row r="2" ht="10.5" customHeight="1"/>
    <row r="3" s="57" customFormat="1" ht="19.5">
      <c r="A3" s="58" t="s">
        <v>104</v>
      </c>
    </row>
    <row r="4" spans="1:9" s="59" customFormat="1" ht="3.75" customHeight="1">
      <c r="A4" s="188"/>
      <c r="B4" s="188"/>
      <c r="C4" s="188"/>
      <c r="D4" s="188"/>
      <c r="E4" s="734"/>
      <c r="F4" s="734"/>
      <c r="G4" s="188"/>
      <c r="H4" s="189"/>
      <c r="I4" s="188"/>
    </row>
    <row r="5" spans="1:10" s="59" customFormat="1" ht="16.5" customHeight="1">
      <c r="A5" s="220" t="s">
        <v>232</v>
      </c>
      <c r="B5" s="190"/>
      <c r="C5" s="190"/>
      <c r="D5" s="190"/>
      <c r="E5" s="290" t="s">
        <v>238</v>
      </c>
      <c r="F5" s="290"/>
      <c r="G5" s="190"/>
      <c r="H5" s="736" t="s">
        <v>194</v>
      </c>
      <c r="I5" s="736"/>
      <c r="J5" s="736"/>
    </row>
    <row r="6" spans="2:11" s="59" customFormat="1" ht="17.25" customHeight="1">
      <c r="B6" s="211" t="s">
        <v>197</v>
      </c>
      <c r="C6" s="191"/>
      <c r="D6" s="191"/>
      <c r="E6" s="367">
        <v>6307</v>
      </c>
      <c r="F6" s="418" t="s">
        <v>71</v>
      </c>
      <c r="G6" s="219" t="s">
        <v>78</v>
      </c>
      <c r="H6" s="420">
        <v>5908</v>
      </c>
      <c r="I6" s="376" t="s">
        <v>71</v>
      </c>
      <c r="J6" s="191" t="s">
        <v>157</v>
      </c>
      <c r="K6" s="191"/>
    </row>
    <row r="7" spans="2:11" s="59" customFormat="1" ht="4.5" customHeight="1">
      <c r="B7" s="211"/>
      <c r="C7" s="191"/>
      <c r="D7" s="191"/>
      <c r="E7" s="367"/>
      <c r="F7" s="418"/>
      <c r="G7" s="219"/>
      <c r="H7" s="420"/>
      <c r="I7" s="376"/>
      <c r="J7" s="191"/>
      <c r="K7" s="191"/>
    </row>
    <row r="8" spans="1:11" s="59" customFormat="1" ht="17.25" customHeight="1">
      <c r="A8" s="211"/>
      <c r="B8" s="189" t="s">
        <v>154</v>
      </c>
      <c r="C8" s="59" t="s">
        <v>219</v>
      </c>
      <c r="D8" s="191"/>
      <c r="E8" s="410">
        <v>3869</v>
      </c>
      <c r="F8" s="418" t="s">
        <v>71</v>
      </c>
      <c r="G8" s="219" t="s">
        <v>78</v>
      </c>
      <c r="H8" s="420">
        <v>3613</v>
      </c>
      <c r="I8" s="376" t="s">
        <v>71</v>
      </c>
      <c r="J8" s="191" t="s">
        <v>195</v>
      </c>
      <c r="K8" s="191"/>
    </row>
    <row r="9" spans="1:11" s="59" customFormat="1" ht="6" customHeight="1">
      <c r="A9" s="211"/>
      <c r="B9" s="192"/>
      <c r="D9" s="191"/>
      <c r="E9" s="410"/>
      <c r="F9" s="418"/>
      <c r="G9" s="219"/>
      <c r="H9" s="420"/>
      <c r="I9" s="376"/>
      <c r="J9" s="191"/>
      <c r="K9" s="191"/>
    </row>
    <row r="10" spans="1:11" s="59" customFormat="1" ht="17.25" customHeight="1">
      <c r="A10" s="211"/>
      <c r="B10" s="189" t="s">
        <v>154</v>
      </c>
      <c r="C10" s="191" t="s">
        <v>379</v>
      </c>
      <c r="D10" s="191"/>
      <c r="E10" s="410">
        <v>1417</v>
      </c>
      <c r="F10" s="418" t="s">
        <v>71</v>
      </c>
      <c r="G10" s="219"/>
      <c r="H10" s="420">
        <v>212</v>
      </c>
      <c r="I10" s="376" t="s">
        <v>71</v>
      </c>
      <c r="J10" s="191" t="s">
        <v>195</v>
      </c>
      <c r="K10" s="191"/>
    </row>
    <row r="11" spans="1:9" s="59" customFormat="1" ht="6" customHeight="1">
      <c r="A11" s="188"/>
      <c r="B11" s="188"/>
      <c r="C11" s="188"/>
      <c r="D11" s="188"/>
      <c r="E11" s="443"/>
      <c r="F11" s="443"/>
      <c r="G11" s="188"/>
      <c r="H11" s="189"/>
      <c r="I11" s="188"/>
    </row>
    <row r="12" spans="2:11" s="59" customFormat="1" ht="17.25" customHeight="1">
      <c r="B12" s="211" t="s">
        <v>196</v>
      </c>
      <c r="C12" s="191"/>
      <c r="D12" s="191"/>
      <c r="E12" s="479">
        <v>1.776</v>
      </c>
      <c r="F12" s="223" t="s">
        <v>218</v>
      </c>
      <c r="G12" s="219"/>
      <c r="H12" s="480">
        <v>1.516</v>
      </c>
      <c r="I12" s="421" t="s">
        <v>218</v>
      </c>
      <c r="J12" s="191" t="s">
        <v>157</v>
      </c>
      <c r="K12" s="191"/>
    </row>
    <row r="13" spans="2:11" s="59" customFormat="1" ht="6" customHeight="1">
      <c r="B13" s="211"/>
      <c r="C13" s="191"/>
      <c r="D13" s="191"/>
      <c r="E13" s="477"/>
      <c r="F13" s="223"/>
      <c r="G13" s="219"/>
      <c r="H13" s="478"/>
      <c r="I13" s="421"/>
      <c r="J13" s="191"/>
      <c r="K13" s="191"/>
    </row>
    <row r="14" spans="1:11" s="59" customFormat="1" ht="17.25" customHeight="1">
      <c r="A14" s="211"/>
      <c r="B14" s="192" t="s">
        <v>229</v>
      </c>
      <c r="C14" s="191"/>
      <c r="D14" s="191"/>
      <c r="E14" s="367">
        <v>16761</v>
      </c>
      <c r="F14" s="223" t="s">
        <v>71</v>
      </c>
      <c r="G14" s="219"/>
      <c r="H14" s="218">
        <v>10396</v>
      </c>
      <c r="I14" s="376" t="s">
        <v>71</v>
      </c>
      <c r="J14" s="191" t="s">
        <v>195</v>
      </c>
      <c r="K14" s="191"/>
    </row>
    <row r="15" spans="1:11" s="59" customFormat="1" ht="6" customHeight="1">
      <c r="A15" s="211"/>
      <c r="B15" s="191"/>
      <c r="C15" s="191"/>
      <c r="D15" s="191"/>
      <c r="E15" s="301"/>
      <c r="G15" s="217"/>
      <c r="H15" s="327"/>
      <c r="I15" s="377"/>
      <c r="J15" s="191"/>
      <c r="K15" s="191"/>
    </row>
    <row r="16" spans="2:11" s="59" customFormat="1" ht="17.25" customHeight="1">
      <c r="B16" s="192" t="s">
        <v>226</v>
      </c>
      <c r="C16" s="191"/>
      <c r="D16" s="191"/>
      <c r="E16" s="410">
        <v>12302</v>
      </c>
      <c r="F16" s="418"/>
      <c r="G16" s="219"/>
      <c r="H16" s="420">
        <v>9053</v>
      </c>
      <c r="I16" s="376"/>
      <c r="J16" s="191" t="s">
        <v>195</v>
      </c>
      <c r="K16" s="191"/>
    </row>
    <row r="17" spans="2:11" s="59" customFormat="1" ht="4.5" customHeight="1">
      <c r="B17" s="192"/>
      <c r="C17" s="191"/>
      <c r="D17" s="191"/>
      <c r="E17" s="410"/>
      <c r="F17" s="418"/>
      <c r="G17" s="219"/>
      <c r="H17" s="420"/>
      <c r="I17" s="376"/>
      <c r="J17" s="191"/>
      <c r="K17" s="191"/>
    </row>
    <row r="18" spans="1:11" s="59" customFormat="1" ht="17.25" customHeight="1">
      <c r="A18" s="192"/>
      <c r="B18" s="189" t="s">
        <v>154</v>
      </c>
      <c r="C18" s="191" t="s">
        <v>190</v>
      </c>
      <c r="D18" s="191"/>
      <c r="E18" s="410">
        <v>8072</v>
      </c>
      <c r="F18" s="418"/>
      <c r="G18" s="219"/>
      <c r="H18" s="420">
        <v>4231</v>
      </c>
      <c r="I18" s="376"/>
      <c r="J18" s="191" t="s">
        <v>195</v>
      </c>
      <c r="K18" s="191"/>
    </row>
    <row r="19" spans="1:11" s="59" customFormat="1" ht="4.5" customHeight="1">
      <c r="A19" s="211"/>
      <c r="B19" s="191"/>
      <c r="C19" s="191"/>
      <c r="D19" s="191"/>
      <c r="E19" s="301"/>
      <c r="G19" s="217"/>
      <c r="H19" s="327"/>
      <c r="I19" s="377"/>
      <c r="J19" s="191"/>
      <c r="K19" s="191"/>
    </row>
    <row r="20" spans="1:11" s="59" customFormat="1" ht="17.25" customHeight="1">
      <c r="A20" s="369"/>
      <c r="B20" s="416" t="s">
        <v>230</v>
      </c>
      <c r="C20" s="188"/>
      <c r="D20" s="188"/>
      <c r="E20" s="417">
        <v>4997</v>
      </c>
      <c r="F20" s="418" t="s">
        <v>71</v>
      </c>
      <c r="G20" s="419"/>
      <c r="H20" s="420">
        <v>4411</v>
      </c>
      <c r="I20" s="421" t="s">
        <v>71</v>
      </c>
      <c r="J20" s="191" t="s">
        <v>195</v>
      </c>
      <c r="K20" s="188"/>
    </row>
    <row r="21" spans="1:15" s="59" customFormat="1" ht="5.25" customHeight="1">
      <c r="A21" s="369"/>
      <c r="C21" s="188"/>
      <c r="D21" s="188"/>
      <c r="E21" s="370"/>
      <c r="F21" s="368"/>
      <c r="G21" s="371"/>
      <c r="H21" s="372"/>
      <c r="I21" s="188"/>
      <c r="J21" s="373"/>
      <c r="K21" s="188"/>
      <c r="L21" s="368"/>
      <c r="M21" s="368"/>
      <c r="N21" s="368"/>
      <c r="O21" s="368"/>
    </row>
    <row r="22" ht="7.5" customHeight="1"/>
    <row r="23" spans="1:11" s="59" customFormat="1" ht="17.25" customHeight="1">
      <c r="A23" s="224" t="s">
        <v>105</v>
      </c>
      <c r="B23" s="191"/>
      <c r="C23" s="191"/>
      <c r="D23" s="191"/>
      <c r="E23" s="216"/>
      <c r="F23" s="223"/>
      <c r="G23" s="219"/>
      <c r="H23" s="213"/>
      <c r="I23" s="218"/>
      <c r="J23" s="191"/>
      <c r="K23" s="191"/>
    </row>
    <row r="24" spans="1:10" s="154" customFormat="1" ht="16.5" customHeight="1">
      <c r="A24" s="193"/>
      <c r="B24" s="193"/>
      <c r="C24" s="193"/>
      <c r="E24" s="739" t="s">
        <v>238</v>
      </c>
      <c r="F24" s="739"/>
      <c r="G24" s="739"/>
      <c r="H24" s="737" t="s">
        <v>194</v>
      </c>
      <c r="I24" s="737"/>
      <c r="J24" s="737"/>
    </row>
    <row r="25" spans="1:10" s="154" customFormat="1" ht="16.5" customHeight="1">
      <c r="A25" s="193"/>
      <c r="B25" s="193"/>
      <c r="C25" s="193"/>
      <c r="E25" s="729" t="s">
        <v>152</v>
      </c>
      <c r="F25" s="729"/>
      <c r="G25" s="413"/>
      <c r="H25" s="738" t="s">
        <v>152</v>
      </c>
      <c r="I25" s="738"/>
      <c r="J25" s="738"/>
    </row>
    <row r="26" spans="1:10" s="154" customFormat="1" ht="4.5" customHeight="1">
      <c r="A26" s="193"/>
      <c r="B26" s="193"/>
      <c r="C26" s="193"/>
      <c r="E26" s="697"/>
      <c r="F26" s="697"/>
      <c r="G26" s="698"/>
      <c r="H26" s="699"/>
      <c r="I26" s="699"/>
      <c r="J26" s="699"/>
    </row>
    <row r="27" spans="1:10" s="154" customFormat="1" ht="16.5" customHeight="1">
      <c r="A27" s="476" t="s">
        <v>22</v>
      </c>
      <c r="B27" s="193"/>
      <c r="C27" s="193"/>
      <c r="E27" s="697"/>
      <c r="F27" s="697"/>
      <c r="G27" s="698"/>
      <c r="H27" s="699"/>
      <c r="I27" s="699"/>
      <c r="J27" s="699"/>
    </row>
    <row r="28" spans="1:10" s="154" customFormat="1" ht="3" customHeight="1">
      <c r="A28" s="193"/>
      <c r="B28" s="193"/>
      <c r="C28" s="193"/>
      <c r="E28" s="195"/>
      <c r="F28" s="195"/>
      <c r="I28" s="194"/>
      <c r="J28" s="196"/>
    </row>
    <row r="29" spans="1:10" s="154" customFormat="1" ht="17.25" customHeight="1">
      <c r="A29" s="346" t="s">
        <v>27</v>
      </c>
      <c r="B29" s="128"/>
      <c r="C29" s="193"/>
      <c r="E29" s="733">
        <v>9279877</v>
      </c>
      <c r="F29" s="733"/>
      <c r="H29" s="730">
        <v>7961028</v>
      </c>
      <c r="I29" s="730"/>
      <c r="J29" s="191" t="s">
        <v>195</v>
      </c>
    </row>
    <row r="30" spans="1:10" s="154" customFormat="1" ht="3" customHeight="1">
      <c r="A30" s="346"/>
      <c r="B30" s="128"/>
      <c r="C30" s="193"/>
      <c r="E30" s="362"/>
      <c r="F30" s="194"/>
      <c r="H30" s="730"/>
      <c r="I30" s="730"/>
      <c r="J30" s="221"/>
    </row>
    <row r="31" spans="1:10" s="154" customFormat="1" ht="17.25" customHeight="1">
      <c r="A31" s="198" t="s">
        <v>198</v>
      </c>
      <c r="B31" s="128"/>
      <c r="C31" s="193"/>
      <c r="E31" s="733">
        <v>1961131</v>
      </c>
      <c r="F31" s="733"/>
      <c r="H31" s="730">
        <v>1727847</v>
      </c>
      <c r="I31" s="730"/>
      <c r="J31" s="191" t="s">
        <v>157</v>
      </c>
    </row>
    <row r="32" spans="1:10" s="154" customFormat="1" ht="3" customHeight="1">
      <c r="A32" s="346"/>
      <c r="B32" s="128"/>
      <c r="C32" s="193"/>
      <c r="E32" s="362"/>
      <c r="F32" s="194"/>
      <c r="H32" s="199"/>
      <c r="J32" s="221"/>
    </row>
    <row r="33" spans="1:10" s="154" customFormat="1" ht="17.25" customHeight="1">
      <c r="A33" s="346" t="s">
        <v>145</v>
      </c>
      <c r="B33" s="193"/>
      <c r="C33" s="193"/>
      <c r="E33" s="735">
        <v>286591</v>
      </c>
      <c r="F33" s="735"/>
      <c r="H33" s="730">
        <v>156957</v>
      </c>
      <c r="I33" s="730"/>
      <c r="J33" s="191" t="s">
        <v>195</v>
      </c>
    </row>
    <row r="34" spans="1:10" s="154" customFormat="1" ht="3" customHeight="1">
      <c r="A34" s="346"/>
      <c r="B34" s="128"/>
      <c r="C34" s="193"/>
      <c r="E34" s="362"/>
      <c r="F34" s="194"/>
      <c r="H34" s="199"/>
      <c r="J34" s="221"/>
    </row>
    <row r="35" spans="1:8" s="154" customFormat="1" ht="9" customHeight="1">
      <c r="A35" s="346"/>
      <c r="B35" s="128"/>
      <c r="C35" s="193"/>
      <c r="D35" s="198"/>
      <c r="E35" s="435"/>
      <c r="F35" s="435"/>
      <c r="G35" s="144"/>
      <c r="H35" s="446"/>
    </row>
    <row r="36" spans="1:8" s="154" customFormat="1" ht="17.25" customHeight="1">
      <c r="A36" s="476" t="s">
        <v>167</v>
      </c>
      <c r="B36" s="128"/>
      <c r="C36" s="193"/>
      <c r="D36" s="198"/>
      <c r="E36" s="435"/>
      <c r="F36" s="435"/>
      <c r="G36" s="144"/>
      <c r="H36" s="446"/>
    </row>
    <row r="37" spans="1:8" s="154" customFormat="1" ht="9" customHeight="1">
      <c r="A37" s="347"/>
      <c r="B37" s="128"/>
      <c r="C37" s="193"/>
      <c r="D37" s="198"/>
      <c r="E37" s="435"/>
      <c r="F37" s="435"/>
      <c r="G37" s="198"/>
      <c r="H37" s="446"/>
    </row>
    <row r="38" spans="1:10" s="154" customFormat="1" ht="17.25" customHeight="1">
      <c r="A38" s="197" t="s">
        <v>27</v>
      </c>
      <c r="B38" s="193"/>
      <c r="C38" s="193"/>
      <c r="E38" s="732">
        <v>11148</v>
      </c>
      <c r="F38" s="732"/>
      <c r="G38" s="198" t="s">
        <v>199</v>
      </c>
      <c r="H38" s="730">
        <v>10673</v>
      </c>
      <c r="I38" s="730"/>
      <c r="J38" s="193" t="s">
        <v>158</v>
      </c>
    </row>
    <row r="39" spans="1:8" s="154" customFormat="1" ht="3" customHeight="1">
      <c r="A39" s="193"/>
      <c r="B39" s="128"/>
      <c r="C39" s="193"/>
      <c r="E39" s="374"/>
      <c r="F39" s="436"/>
      <c r="G39" s="362"/>
      <c r="H39" s="447"/>
    </row>
    <row r="40" spans="1:10" s="154" customFormat="1" ht="17.25" customHeight="1">
      <c r="A40" s="198" t="s">
        <v>198</v>
      </c>
      <c r="B40" s="128"/>
      <c r="C40" s="193"/>
      <c r="E40" s="740">
        <v>344647</v>
      </c>
      <c r="F40" s="740"/>
      <c r="G40" s="198" t="s">
        <v>240</v>
      </c>
      <c r="H40" s="730">
        <v>268769</v>
      </c>
      <c r="I40" s="730"/>
      <c r="J40" s="193" t="s">
        <v>174</v>
      </c>
    </row>
    <row r="41" spans="1:8" ht="3" customHeight="1">
      <c r="A41" s="193"/>
      <c r="E41" s="375"/>
      <c r="F41" s="436"/>
      <c r="G41" s="57"/>
      <c r="H41" s="447"/>
    </row>
    <row r="42" spans="1:10" ht="17.25" customHeight="1">
      <c r="A42" s="197" t="s">
        <v>135</v>
      </c>
      <c r="E42" s="731">
        <v>9893</v>
      </c>
      <c r="F42" s="731"/>
      <c r="G42" s="198" t="s">
        <v>200</v>
      </c>
      <c r="H42" s="730">
        <v>6021</v>
      </c>
      <c r="I42" s="730"/>
      <c r="J42" s="193" t="s">
        <v>159</v>
      </c>
    </row>
    <row r="43" spans="1:10" ht="3" customHeight="1">
      <c r="A43" s="197"/>
      <c r="E43" s="441"/>
      <c r="F43" s="441"/>
      <c r="G43" s="198"/>
      <c r="H43" s="440"/>
      <c r="I43" s="440"/>
      <c r="J43" s="193"/>
    </row>
    <row r="44" spans="1:11" ht="17.25" customHeight="1">
      <c r="A44" s="197" t="s">
        <v>239</v>
      </c>
      <c r="E44" s="731">
        <v>278</v>
      </c>
      <c r="F44" s="731"/>
      <c r="G44" s="198" t="s">
        <v>241</v>
      </c>
      <c r="H44" s="440"/>
      <c r="I44" s="440">
        <v>248</v>
      </c>
      <c r="J44" s="193" t="s">
        <v>242</v>
      </c>
      <c r="K44" s="483"/>
    </row>
    <row r="45" spans="1:10" ht="10.5" customHeight="1">
      <c r="A45" s="197"/>
      <c r="E45" s="441"/>
      <c r="F45" s="441"/>
      <c r="G45" s="193"/>
      <c r="H45" s="440"/>
      <c r="I45" s="440"/>
      <c r="J45" s="193"/>
    </row>
    <row r="46" spans="1:10" ht="18" customHeight="1">
      <c r="A46" s="475" t="s">
        <v>187</v>
      </c>
      <c r="E46" s="441"/>
      <c r="F46" s="441"/>
      <c r="G46" s="193"/>
      <c r="H46" s="440"/>
      <c r="I46" s="440"/>
      <c r="J46" s="193"/>
    </row>
    <row r="47" spans="1:6" ht="18" customHeight="1">
      <c r="A47" s="270" t="s">
        <v>344</v>
      </c>
      <c r="B47" s="270"/>
      <c r="C47" s="270"/>
      <c r="E47" s="375"/>
      <c r="F47" s="436"/>
    </row>
    <row r="48" spans="2:3" ht="18.75" customHeight="1">
      <c r="B48" s="270"/>
      <c r="C48" s="270"/>
    </row>
    <row r="49" spans="1:10" s="154" customFormat="1" ht="17.25" customHeight="1">
      <c r="A49" s="198"/>
      <c r="B49" s="128"/>
      <c r="C49" s="193"/>
      <c r="E49" s="740"/>
      <c r="F49" s="740"/>
      <c r="G49" s="198"/>
      <c r="H49" s="730"/>
      <c r="I49" s="730"/>
      <c r="J49" s="193"/>
    </row>
  </sheetData>
  <mergeCells count="22">
    <mergeCell ref="E49:F49"/>
    <mergeCell ref="H49:I49"/>
    <mergeCell ref="E40:F40"/>
    <mergeCell ref="H38:I38"/>
    <mergeCell ref="H40:I40"/>
    <mergeCell ref="H42:I42"/>
    <mergeCell ref="E42:F42"/>
    <mergeCell ref="E4:F4"/>
    <mergeCell ref="H29:I29"/>
    <mergeCell ref="H33:I33"/>
    <mergeCell ref="E33:F33"/>
    <mergeCell ref="H5:J5"/>
    <mergeCell ref="H24:J24"/>
    <mergeCell ref="H25:J25"/>
    <mergeCell ref="E24:G24"/>
    <mergeCell ref="H31:I31"/>
    <mergeCell ref="E29:F29"/>
    <mergeCell ref="E25:F25"/>
    <mergeCell ref="H30:I30"/>
    <mergeCell ref="E44:F44"/>
    <mergeCell ref="E38:F38"/>
    <mergeCell ref="E31:F31"/>
  </mergeCells>
  <printOptions/>
  <pageMargins left="0.354330708661417" right="0" top="0.590551181102362" bottom="0.196850393700787" header="0.511811023622047" footer="0.1"/>
  <pageSetup firstPageNumber="1" useFirstPageNumber="1" horizontalDpi="600" verticalDpi="600" orientation="landscape" paperSize="9" r:id="rId1"/>
  <headerFooter alignWithMargins="0">
    <oddFooter>&amp;R&amp;10頁 &amp;P</oddFooter>
  </headerFooter>
</worksheet>
</file>

<file path=xl/worksheets/sheet20.xml><?xml version="1.0" encoding="utf-8"?>
<worksheet xmlns="http://schemas.openxmlformats.org/spreadsheetml/2006/main" xmlns:r="http://schemas.openxmlformats.org/officeDocument/2006/relationships">
  <dimension ref="A1:K83"/>
  <sheetViews>
    <sheetView workbookViewId="0" topLeftCell="A1">
      <selection activeCell="A1" sqref="A1"/>
    </sheetView>
  </sheetViews>
  <sheetFormatPr defaultColWidth="9.00390625" defaultRowHeight="16.5"/>
  <cols>
    <col min="1" max="1" width="42.50390625" style="594" customWidth="1"/>
    <col min="2" max="2" width="3.375" style="594" customWidth="1"/>
    <col min="3" max="3" width="16.625" style="594" customWidth="1"/>
    <col min="4" max="4" width="19.625" style="594" customWidth="1"/>
    <col min="5" max="5" width="8.00390625" style="594" hidden="1" customWidth="1"/>
    <col min="6" max="6" width="8.00390625" style="594" customWidth="1"/>
    <col min="7" max="7" width="20.00390625" style="594" customWidth="1"/>
    <col min="8" max="16384" width="8.00390625" style="594" customWidth="1"/>
  </cols>
  <sheetData>
    <row r="1" spans="1:5" ht="25.5">
      <c r="A1" s="593" t="s">
        <v>304</v>
      </c>
      <c r="B1" s="1"/>
      <c r="C1" s="1"/>
      <c r="D1" s="1"/>
      <c r="E1" s="1"/>
    </row>
    <row r="2" spans="1:5" ht="15" customHeight="1">
      <c r="A2" s="593"/>
      <c r="B2" s="1"/>
      <c r="D2" s="1"/>
      <c r="E2" s="1"/>
    </row>
    <row r="3" spans="1:5" ht="15.75">
      <c r="A3" s="595"/>
      <c r="B3" s="596"/>
      <c r="C3" s="746" t="s">
        <v>305</v>
      </c>
      <c r="D3" s="746"/>
      <c r="E3" s="597"/>
    </row>
    <row r="4" spans="1:5" ht="16.5" thickBot="1">
      <c r="A4" s="598"/>
      <c r="B4" s="599"/>
      <c r="C4" s="600" t="s">
        <v>303</v>
      </c>
      <c r="D4" s="780" t="s">
        <v>275</v>
      </c>
      <c r="E4" s="781"/>
    </row>
    <row r="5" spans="1:5" ht="15.75">
      <c r="A5" s="595"/>
      <c r="B5" s="596"/>
      <c r="C5" s="602"/>
      <c r="D5" s="603"/>
      <c r="E5" s="604"/>
    </row>
    <row r="6" spans="1:5" ht="18" customHeight="1">
      <c r="A6" s="605" t="s">
        <v>306</v>
      </c>
      <c r="B6" s="606"/>
      <c r="C6" s="607"/>
      <c r="D6" s="607"/>
      <c r="E6" s="1"/>
    </row>
    <row r="7" spans="1:7" ht="18" customHeight="1">
      <c r="A7" s="607" t="s">
        <v>329</v>
      </c>
      <c r="B7" s="606"/>
      <c r="C7" s="607"/>
      <c r="D7" s="607"/>
      <c r="E7" s="1"/>
      <c r="G7" s="594" t="s">
        <v>202</v>
      </c>
    </row>
    <row r="8" spans="1:5" ht="15.75">
      <c r="A8" s="607"/>
      <c r="B8" s="606"/>
      <c r="C8" s="607"/>
      <c r="D8" s="607"/>
      <c r="E8" s="1"/>
    </row>
    <row r="9" spans="1:5" ht="16.5">
      <c r="A9" s="608" t="s">
        <v>330</v>
      </c>
      <c r="B9" s="606"/>
      <c r="C9" s="609">
        <v>713412</v>
      </c>
      <c r="D9" s="610">
        <v>577110</v>
      </c>
      <c r="E9" s="1"/>
    </row>
    <row r="10" spans="1:7" ht="12" customHeight="1">
      <c r="A10" s="611" t="s">
        <v>307</v>
      </c>
      <c r="B10" s="606"/>
      <c r="C10" s="612"/>
      <c r="D10" s="613"/>
      <c r="E10" s="1"/>
      <c r="G10" s="609"/>
    </row>
    <row r="11" spans="1:7" ht="15.75" customHeight="1" hidden="1">
      <c r="A11" s="611"/>
      <c r="B11" s="606"/>
      <c r="C11" s="612"/>
      <c r="D11" s="613"/>
      <c r="E11" s="1"/>
      <c r="G11" s="614" t="s">
        <v>308</v>
      </c>
    </row>
    <row r="12" spans="1:7" ht="15.75">
      <c r="A12" s="608" t="s">
        <v>309</v>
      </c>
      <c r="B12" s="606"/>
      <c r="C12" s="614" t="s">
        <v>370</v>
      </c>
      <c r="D12" s="615" t="s">
        <v>310</v>
      </c>
      <c r="E12" s="1"/>
      <c r="G12" s="607"/>
    </row>
    <row r="13" spans="1:7" ht="12" customHeight="1">
      <c r="A13" s="611"/>
      <c r="B13" s="606"/>
      <c r="C13" s="607"/>
      <c r="D13" s="606"/>
      <c r="E13" s="1"/>
      <c r="G13" s="614"/>
    </row>
    <row r="14" spans="1:7" ht="16.5">
      <c r="A14" s="608" t="s">
        <v>331</v>
      </c>
      <c r="B14" s="606"/>
      <c r="C14" s="614" t="s">
        <v>371</v>
      </c>
      <c r="D14" s="615" t="s">
        <v>311</v>
      </c>
      <c r="E14" s="1"/>
      <c r="G14" s="607"/>
    </row>
    <row r="15" spans="1:7" ht="15.75">
      <c r="A15" s="611"/>
      <c r="B15" s="606"/>
      <c r="C15" s="607"/>
      <c r="D15" s="606"/>
      <c r="E15" s="1"/>
      <c r="G15" s="616"/>
    </row>
    <row r="16" spans="1:7" ht="36" customHeight="1">
      <c r="A16" s="605" t="s">
        <v>332</v>
      </c>
      <c r="B16" s="606"/>
      <c r="C16" s="616"/>
      <c r="D16" s="597"/>
      <c r="E16" s="1"/>
      <c r="G16" s="782"/>
    </row>
    <row r="17" spans="1:7" ht="15.75" customHeight="1">
      <c r="A17" s="605"/>
      <c r="B17" s="606"/>
      <c r="C17" s="616"/>
      <c r="D17" s="597"/>
      <c r="E17" s="1"/>
      <c r="G17" s="782"/>
    </row>
    <row r="18" spans="1:7" ht="16.5">
      <c r="A18" s="608" t="s">
        <v>333</v>
      </c>
      <c r="B18" s="606"/>
      <c r="C18" s="609">
        <v>69658</v>
      </c>
      <c r="D18" s="610">
        <v>63433</v>
      </c>
      <c r="E18" s="1"/>
      <c r="G18" s="609"/>
    </row>
    <row r="19" spans="1:7" ht="12" customHeight="1">
      <c r="A19" s="617"/>
      <c r="B19" s="606"/>
      <c r="C19" s="612"/>
      <c r="D19" s="613"/>
      <c r="E19" s="1"/>
      <c r="G19" s="614"/>
    </row>
    <row r="20" spans="1:7" ht="15.75" customHeight="1" hidden="1">
      <c r="A20" s="611"/>
      <c r="B20" s="606"/>
      <c r="C20" s="612"/>
      <c r="D20" s="613"/>
      <c r="E20" s="1"/>
      <c r="G20" s="614" t="s">
        <v>312</v>
      </c>
    </row>
    <row r="21" spans="1:7" ht="15.75">
      <c r="A21" s="608" t="s">
        <v>313</v>
      </c>
      <c r="B21" s="606"/>
      <c r="C21" s="614" t="s">
        <v>372</v>
      </c>
      <c r="D21" s="615" t="s">
        <v>314</v>
      </c>
      <c r="E21" s="1"/>
      <c r="G21" s="607"/>
    </row>
    <row r="22" spans="1:7" ht="12" customHeight="1">
      <c r="A22" s="606"/>
      <c r="B22" s="606"/>
      <c r="C22" s="607"/>
      <c r="D22" s="606"/>
      <c r="E22" s="1"/>
      <c r="G22" s="614"/>
    </row>
    <row r="23" spans="1:7" ht="16.5">
      <c r="A23" s="608" t="s">
        <v>331</v>
      </c>
      <c r="B23" s="606"/>
      <c r="C23" s="614" t="s">
        <v>373</v>
      </c>
      <c r="D23" s="615" t="s">
        <v>315</v>
      </c>
      <c r="E23" s="1"/>
      <c r="G23" s="607"/>
    </row>
    <row r="24" spans="1:7" ht="15.75">
      <c r="A24" s="606"/>
      <c r="B24" s="606"/>
      <c r="C24" s="607"/>
      <c r="D24" s="606"/>
      <c r="E24" s="1"/>
      <c r="G24" s="616"/>
    </row>
    <row r="25" spans="1:7" ht="18" customHeight="1">
      <c r="A25" s="605" t="s">
        <v>316</v>
      </c>
      <c r="B25" s="606"/>
      <c r="C25" s="782"/>
      <c r="D25" s="783"/>
      <c r="E25" s="1"/>
      <c r="G25" s="782"/>
    </row>
    <row r="26" spans="1:7" ht="18" customHeight="1">
      <c r="A26" s="607" t="s">
        <v>329</v>
      </c>
      <c r="B26" s="606"/>
      <c r="C26" s="782"/>
      <c r="D26" s="783"/>
      <c r="E26" s="1"/>
      <c r="G26" s="782"/>
    </row>
    <row r="27" spans="1:7" ht="15.75">
      <c r="A27" s="607"/>
      <c r="B27" s="606"/>
      <c r="C27" s="616"/>
      <c r="D27" s="597"/>
      <c r="E27" s="1"/>
      <c r="G27" s="782"/>
    </row>
    <row r="28" spans="1:7" ht="16.5">
      <c r="A28" s="608" t="s">
        <v>334</v>
      </c>
      <c r="B28" s="606"/>
      <c r="C28" s="618">
        <v>560</v>
      </c>
      <c r="D28" s="619">
        <v>566</v>
      </c>
      <c r="E28" s="1"/>
      <c r="G28" s="609"/>
    </row>
    <row r="29" spans="1:5" ht="12" customHeight="1">
      <c r="A29" s="617"/>
      <c r="B29" s="606"/>
      <c r="C29" s="616"/>
      <c r="D29" s="597"/>
      <c r="E29" s="1"/>
    </row>
    <row r="30" spans="1:7" ht="15.75" customHeight="1" hidden="1">
      <c r="A30" s="611"/>
      <c r="B30" s="606"/>
      <c r="C30" s="616"/>
      <c r="D30" s="597"/>
      <c r="E30" s="1"/>
      <c r="G30" s="614"/>
    </row>
    <row r="31" spans="1:7" ht="15.75">
      <c r="A31" s="608" t="s">
        <v>317</v>
      </c>
      <c r="B31" s="606"/>
      <c r="C31" s="614" t="s">
        <v>374</v>
      </c>
      <c r="D31" s="615" t="s">
        <v>318</v>
      </c>
      <c r="E31" s="1"/>
      <c r="G31" s="607"/>
    </row>
    <row r="32" spans="1:7" ht="12" customHeight="1">
      <c r="A32" s="606"/>
      <c r="B32" s="606"/>
      <c r="C32" s="607"/>
      <c r="D32" s="606"/>
      <c r="E32" s="1"/>
      <c r="G32" s="614"/>
    </row>
    <row r="33" spans="1:5" ht="16.5">
      <c r="A33" s="608" t="s">
        <v>331</v>
      </c>
      <c r="B33" s="606"/>
      <c r="C33" s="614" t="s">
        <v>375</v>
      </c>
      <c r="D33" s="615" t="s">
        <v>319</v>
      </c>
      <c r="E33" s="1"/>
    </row>
    <row r="34" spans="1:5" ht="15.75">
      <c r="A34" s="1"/>
      <c r="B34" s="606"/>
      <c r="C34" s="120"/>
      <c r="D34" s="1"/>
      <c r="E34" s="1"/>
    </row>
    <row r="35" spans="1:5" ht="15.75">
      <c r="A35" s="1"/>
      <c r="B35" s="606"/>
      <c r="C35" s="120"/>
      <c r="D35" s="1"/>
      <c r="E35" s="1"/>
    </row>
    <row r="36" spans="1:11" ht="15.75">
      <c r="A36" s="271" t="s">
        <v>320</v>
      </c>
      <c r="B36" s="1"/>
      <c r="C36" s="120"/>
      <c r="D36" s="1"/>
      <c r="E36" s="1"/>
      <c r="K36" s="109"/>
    </row>
    <row r="37" spans="1:5" ht="15.75">
      <c r="A37" s="1"/>
      <c r="B37" s="1"/>
      <c r="C37" s="120"/>
      <c r="D37" s="1"/>
      <c r="E37" s="1"/>
    </row>
    <row r="38" spans="1:5" ht="15.75">
      <c r="A38" s="1"/>
      <c r="B38" s="1"/>
      <c r="C38" s="120"/>
      <c r="D38" s="1"/>
      <c r="E38" s="1"/>
    </row>
    <row r="39" spans="1:5" ht="15.75">
      <c r="A39" s="1"/>
      <c r="B39" s="1"/>
      <c r="C39" s="120"/>
      <c r="D39" s="1"/>
      <c r="E39" s="1"/>
    </row>
    <row r="40" spans="1:5" ht="15.75">
      <c r="A40" s="1"/>
      <c r="B40" s="1"/>
      <c r="C40" s="120"/>
      <c r="D40" s="1"/>
      <c r="E40" s="1"/>
    </row>
    <row r="41" spans="1:5" ht="15.75">
      <c r="A41" s="1"/>
      <c r="B41" s="1"/>
      <c r="C41" s="120"/>
      <c r="D41" s="1"/>
      <c r="E41" s="1"/>
    </row>
    <row r="42" spans="1:5" ht="15.75">
      <c r="A42" s="1"/>
      <c r="B42" s="1"/>
      <c r="C42" s="120"/>
      <c r="D42" s="1"/>
      <c r="E42" s="1"/>
    </row>
    <row r="43" spans="1:5" ht="15.75">
      <c r="A43" s="1"/>
      <c r="B43" s="1"/>
      <c r="C43" s="120"/>
      <c r="D43" s="1"/>
      <c r="E43" s="1"/>
    </row>
    <row r="44" spans="1:5" ht="15.75">
      <c r="A44" s="1"/>
      <c r="B44" s="1"/>
      <c r="C44" s="120"/>
      <c r="D44" s="1"/>
      <c r="E44" s="1"/>
    </row>
    <row r="45" spans="1:5" ht="15.75">
      <c r="A45" s="1"/>
      <c r="B45" s="1"/>
      <c r="C45" s="120"/>
      <c r="D45" s="1"/>
      <c r="E45" s="1"/>
    </row>
    <row r="46" spans="1:5" ht="15.75">
      <c r="A46" s="1"/>
      <c r="B46" s="1"/>
      <c r="C46" s="120"/>
      <c r="D46" s="1"/>
      <c r="E46" s="1"/>
    </row>
    <row r="47" spans="1:5" ht="15.75">
      <c r="A47" s="1"/>
      <c r="B47" s="1"/>
      <c r="C47" s="120"/>
      <c r="D47" s="1"/>
      <c r="E47" s="1"/>
    </row>
    <row r="48" spans="1:5" ht="15.75">
      <c r="A48" s="1"/>
      <c r="B48" s="1"/>
      <c r="C48" s="120"/>
      <c r="D48" s="1"/>
      <c r="E48" s="1"/>
    </row>
    <row r="49" spans="1:5" ht="15.75">
      <c r="A49" s="1"/>
      <c r="B49" s="1"/>
      <c r="C49" s="120"/>
      <c r="D49" s="1"/>
      <c r="E49" s="1"/>
    </row>
    <row r="50" spans="1:5" ht="15.75">
      <c r="A50" s="1"/>
      <c r="B50" s="1"/>
      <c r="C50" s="120"/>
      <c r="D50" s="1"/>
      <c r="E50" s="1"/>
    </row>
    <row r="51" spans="1:5" ht="15.75" customHeight="1">
      <c r="A51" s="784"/>
      <c r="B51" s="777"/>
      <c r="C51" s="785"/>
      <c r="D51" s="785"/>
      <c r="E51" s="785"/>
    </row>
    <row r="52" spans="1:5" ht="15.75" customHeight="1">
      <c r="A52" s="784"/>
      <c r="B52" s="777"/>
      <c r="C52" s="5"/>
      <c r="D52" s="622"/>
      <c r="E52" s="622"/>
    </row>
    <row r="53" spans="1:5" ht="15">
      <c r="A53" s="784"/>
      <c r="B53" s="777"/>
      <c r="C53" s="623"/>
      <c r="D53" s="786"/>
      <c r="E53" s="787"/>
    </row>
    <row r="54" spans="1:5" ht="15">
      <c r="A54" s="620"/>
      <c r="B54" s="621"/>
      <c r="C54" s="5"/>
      <c r="D54" s="622"/>
      <c r="E54" s="622"/>
    </row>
    <row r="55" spans="1:5" ht="15.75">
      <c r="A55" s="624"/>
      <c r="B55" s="773"/>
      <c r="C55" s="776"/>
      <c r="D55" s="767"/>
      <c r="E55" s="767"/>
    </row>
    <row r="56" spans="2:5" ht="12.75" customHeight="1">
      <c r="B56" s="773"/>
      <c r="C56" s="776"/>
      <c r="D56" s="767"/>
      <c r="E56" s="767"/>
    </row>
    <row r="57" spans="1:5" ht="15">
      <c r="A57" s="625"/>
      <c r="B57" s="625"/>
      <c r="C57" s="626"/>
      <c r="D57" s="627"/>
      <c r="E57" s="627"/>
    </row>
    <row r="58" spans="1:5" ht="30" customHeight="1">
      <c r="A58" s="624"/>
      <c r="B58" s="777"/>
      <c r="C58" s="778"/>
      <c r="D58" s="768"/>
      <c r="E58" s="768"/>
    </row>
    <row r="59" spans="2:5" ht="18.75" customHeight="1">
      <c r="B59" s="777"/>
      <c r="C59" s="778"/>
      <c r="D59" s="768"/>
      <c r="E59" s="768"/>
    </row>
    <row r="60" spans="1:5" ht="14.25" customHeight="1">
      <c r="A60" s="628"/>
      <c r="B60" s="773"/>
      <c r="C60" s="775"/>
      <c r="D60" s="771"/>
      <c r="E60" s="771"/>
    </row>
    <row r="61" spans="1:5" ht="15.75">
      <c r="A61" s="624"/>
      <c r="B61" s="773"/>
      <c r="C61" s="775"/>
      <c r="D61" s="771"/>
      <c r="E61" s="771"/>
    </row>
    <row r="62" spans="1:5" ht="15.75">
      <c r="A62" s="624"/>
      <c r="B62" s="625"/>
      <c r="C62" s="626"/>
      <c r="D62" s="627"/>
      <c r="E62" s="627"/>
    </row>
    <row r="63" spans="1:5" ht="15">
      <c r="A63" s="629"/>
      <c r="B63" s="773"/>
      <c r="C63" s="774"/>
      <c r="D63" s="772"/>
      <c r="E63" s="772"/>
    </row>
    <row r="64" spans="1:5" ht="15">
      <c r="A64" s="632"/>
      <c r="B64" s="773"/>
      <c r="C64" s="774"/>
      <c r="D64" s="772"/>
      <c r="E64" s="772"/>
    </row>
    <row r="65" spans="1:5" ht="15">
      <c r="A65" s="629"/>
      <c r="B65" s="773"/>
      <c r="C65" s="774"/>
      <c r="D65" s="772"/>
      <c r="E65" s="772"/>
    </row>
    <row r="66" spans="2:5" ht="12.75" customHeight="1">
      <c r="B66" s="773"/>
      <c r="C66" s="774"/>
      <c r="D66" s="772"/>
      <c r="E66" s="772"/>
    </row>
    <row r="67" spans="1:5" ht="15.75" customHeight="1">
      <c r="A67" s="629"/>
      <c r="B67" s="773"/>
      <c r="C67" s="630"/>
      <c r="D67" s="631"/>
      <c r="E67" s="631"/>
    </row>
    <row r="68" spans="1:5" ht="15.75">
      <c r="A68" s="606"/>
      <c r="B68" s="773"/>
      <c r="C68" s="633"/>
      <c r="D68" s="771"/>
      <c r="E68" s="771"/>
    </row>
    <row r="69" spans="2:5" ht="15.75">
      <c r="B69" s="1"/>
      <c r="C69" s="1"/>
      <c r="E69" s="1"/>
    </row>
    <row r="70" spans="1:5" ht="15.75">
      <c r="A70" s="628"/>
      <c r="B70" s="625"/>
      <c r="C70" s="626"/>
      <c r="D70" s="627"/>
      <c r="E70" s="634"/>
    </row>
    <row r="71" spans="1:5" ht="14.25" customHeight="1">
      <c r="A71" s="624"/>
      <c r="B71" s="773"/>
      <c r="C71" s="775"/>
      <c r="D71" s="771"/>
      <c r="E71" s="769"/>
    </row>
    <row r="72" spans="2:5" ht="15" customHeight="1">
      <c r="B72" s="773"/>
      <c r="C72" s="775"/>
      <c r="D72" s="771"/>
      <c r="E72" s="769"/>
    </row>
    <row r="73" spans="1:5" ht="14.25" customHeight="1">
      <c r="A73" s="629"/>
      <c r="B73" s="625"/>
      <c r="C73" s="626"/>
      <c r="D73" s="627"/>
      <c r="E73" s="634"/>
    </row>
    <row r="74" spans="2:5" ht="15" customHeight="1">
      <c r="B74" s="625"/>
      <c r="C74" s="633"/>
      <c r="D74" s="635"/>
      <c r="E74" s="634"/>
    </row>
    <row r="75" spans="1:5" ht="15" customHeight="1">
      <c r="A75" s="629"/>
      <c r="B75" s="773"/>
      <c r="C75" s="779"/>
      <c r="D75" s="770"/>
      <c r="E75" s="769"/>
    </row>
    <row r="76" spans="1:5" ht="15" customHeight="1">
      <c r="A76" s="638"/>
      <c r="B76" s="773"/>
      <c r="C76" s="779"/>
      <c r="D76" s="770"/>
      <c r="E76" s="769"/>
    </row>
    <row r="77" spans="1:5" ht="15" customHeight="1">
      <c r="A77" s="638"/>
      <c r="B77" s="625"/>
      <c r="C77" s="636"/>
      <c r="D77" s="637"/>
      <c r="E77" s="634"/>
    </row>
    <row r="78" spans="1:5" ht="15" customHeight="1">
      <c r="A78" s="629"/>
      <c r="B78" s="773"/>
      <c r="C78" s="626"/>
      <c r="D78" s="627"/>
      <c r="E78" s="769"/>
    </row>
    <row r="79" spans="1:5" ht="15">
      <c r="A79" s="629"/>
      <c r="B79" s="773"/>
      <c r="E79" s="769"/>
    </row>
    <row r="80" spans="1:5" ht="15" customHeight="1">
      <c r="A80" s="629"/>
      <c r="B80" s="773"/>
      <c r="C80" s="779"/>
      <c r="D80" s="770"/>
      <c r="E80" s="769"/>
    </row>
    <row r="81" spans="2:5" ht="15" customHeight="1">
      <c r="B81" s="773"/>
      <c r="C81" s="774"/>
      <c r="D81" s="772"/>
      <c r="E81" s="769"/>
    </row>
    <row r="82" spans="1:5" ht="15.75">
      <c r="A82" s="1"/>
      <c r="B82" s="773"/>
      <c r="C82" s="774"/>
      <c r="D82" s="772"/>
      <c r="E82" s="769"/>
    </row>
    <row r="83" spans="2:5" ht="15.75">
      <c r="B83" s="1"/>
      <c r="C83" s="1"/>
      <c r="E83" s="1"/>
    </row>
  </sheetData>
  <mergeCells count="46">
    <mergeCell ref="G16:G17"/>
    <mergeCell ref="G25:G27"/>
    <mergeCell ref="A51:A53"/>
    <mergeCell ref="B51:B53"/>
    <mergeCell ref="C51:E51"/>
    <mergeCell ref="D53:E53"/>
    <mergeCell ref="C3:D3"/>
    <mergeCell ref="B63:B64"/>
    <mergeCell ref="D4:E4"/>
    <mergeCell ref="C25:C26"/>
    <mergeCell ref="D25:D26"/>
    <mergeCell ref="E58:E59"/>
    <mergeCell ref="D60:D61"/>
    <mergeCell ref="E60:E61"/>
    <mergeCell ref="D63:D64"/>
    <mergeCell ref="E63:E64"/>
    <mergeCell ref="C80:C82"/>
    <mergeCell ref="B80:B82"/>
    <mergeCell ref="B78:B79"/>
    <mergeCell ref="C63:C64"/>
    <mergeCell ref="C75:C76"/>
    <mergeCell ref="C55:C56"/>
    <mergeCell ref="B55:B56"/>
    <mergeCell ref="B60:B61"/>
    <mergeCell ref="C60:C61"/>
    <mergeCell ref="B58:B59"/>
    <mergeCell ref="C58:C59"/>
    <mergeCell ref="D80:D82"/>
    <mergeCell ref="E80:E82"/>
    <mergeCell ref="B65:B66"/>
    <mergeCell ref="C65:C66"/>
    <mergeCell ref="B67:B68"/>
    <mergeCell ref="B71:B72"/>
    <mergeCell ref="C71:C72"/>
    <mergeCell ref="B75:B76"/>
    <mergeCell ref="E78:E79"/>
    <mergeCell ref="D71:D72"/>
    <mergeCell ref="D55:D56"/>
    <mergeCell ref="E55:E56"/>
    <mergeCell ref="D58:D59"/>
    <mergeCell ref="E75:E76"/>
    <mergeCell ref="D75:D76"/>
    <mergeCell ref="D68:E68"/>
    <mergeCell ref="D65:D66"/>
    <mergeCell ref="E65:E66"/>
    <mergeCell ref="E71:E72"/>
  </mergeCells>
  <printOptions/>
  <pageMargins left="0.94488188976378" right="0" top="0.708661417322835" bottom="0.196850393700787" header="0.393700787401575" footer="0.1"/>
  <pageSetup firstPageNumber="23" useFirstPageNumber="1" horizontalDpi="600" verticalDpi="600" orientation="landscape" paperSize="9" scale="94" r:id="rId1"/>
  <headerFooter alignWithMargins="0">
    <oddFooter>&amp;R&amp;10頁 19</oddFooter>
  </headerFooter>
</worksheet>
</file>

<file path=xl/worksheets/sheet21.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9.00390625" defaultRowHeight="16.5"/>
  <cols>
    <col min="1" max="1" width="52.625" style="594" customWidth="1"/>
    <col min="2" max="2" width="3.375" style="594" customWidth="1"/>
    <col min="3" max="3" width="15.375" style="594" customWidth="1"/>
    <col min="4" max="4" width="19.00390625" style="594" customWidth="1"/>
    <col min="5" max="5" width="8.00390625" style="594" hidden="1" customWidth="1"/>
    <col min="6" max="10" width="8.00390625" style="594" customWidth="1"/>
    <col min="11" max="11" width="6.125" style="594" customWidth="1"/>
    <col min="12" max="16384" width="8.00390625" style="594" customWidth="1"/>
  </cols>
  <sheetData>
    <row r="1" spans="1:5" ht="25.5">
      <c r="A1" s="593" t="s">
        <v>304</v>
      </c>
      <c r="B1" s="1"/>
      <c r="C1" s="1"/>
      <c r="D1" s="1"/>
      <c r="E1" s="1"/>
    </row>
    <row r="2" spans="1:5" ht="15.75" customHeight="1">
      <c r="A2" s="790"/>
      <c r="B2" s="789"/>
      <c r="C2" s="788"/>
      <c r="D2" s="788"/>
      <c r="E2" s="788"/>
    </row>
    <row r="3" spans="1:5" ht="15.75" customHeight="1">
      <c r="A3" s="790"/>
      <c r="B3" s="789"/>
      <c r="C3" s="794" t="s">
        <v>321</v>
      </c>
      <c r="D3" s="794"/>
      <c r="E3" s="597"/>
    </row>
    <row r="4" spans="1:5" ht="16.5" thickBot="1">
      <c r="A4" s="791"/>
      <c r="B4" s="792"/>
      <c r="C4" s="600" t="s">
        <v>303</v>
      </c>
      <c r="D4" s="780" t="s">
        <v>275</v>
      </c>
      <c r="E4" s="781"/>
    </row>
    <row r="5" spans="1:5" ht="15.75">
      <c r="A5" s="595"/>
      <c r="B5" s="596"/>
      <c r="C5" s="580"/>
      <c r="D5" s="639"/>
      <c r="E5" s="604"/>
    </row>
    <row r="6" spans="1:7" ht="32.25">
      <c r="A6" s="607" t="s">
        <v>335</v>
      </c>
      <c r="B6" s="789"/>
      <c r="C6" s="640">
        <v>0.9985</v>
      </c>
      <c r="D6" s="641">
        <v>0.9981</v>
      </c>
      <c r="E6" s="797">
        <v>0.997</v>
      </c>
      <c r="G6" s="640"/>
    </row>
    <row r="7" spans="1:5" ht="12.75" customHeight="1">
      <c r="A7" s="617"/>
      <c r="B7" s="789"/>
      <c r="E7" s="797"/>
    </row>
    <row r="8" spans="1:7" ht="15.75">
      <c r="A8" s="606"/>
      <c r="B8" s="606"/>
      <c r="C8" s="616"/>
      <c r="D8" s="597"/>
      <c r="E8" s="597"/>
      <c r="G8" s="616"/>
    </row>
    <row r="9" spans="1:7" ht="33" customHeight="1">
      <c r="A9" s="607" t="s">
        <v>322</v>
      </c>
      <c r="B9" s="795"/>
      <c r="C9" s="640">
        <v>0.9999</v>
      </c>
      <c r="D9" s="641">
        <v>0.9998</v>
      </c>
      <c r="E9" s="793">
        <v>0.9998</v>
      </c>
      <c r="G9" s="640"/>
    </row>
    <row r="10" spans="1:7" ht="18.75" customHeight="1">
      <c r="A10" s="617"/>
      <c r="B10" s="795"/>
      <c r="C10" s="640"/>
      <c r="D10" s="641"/>
      <c r="E10" s="793"/>
      <c r="G10" s="640"/>
    </row>
    <row r="11" spans="1:7" ht="14.25" customHeight="1">
      <c r="A11" s="607"/>
      <c r="B11" s="789"/>
      <c r="C11" s="640"/>
      <c r="D11" s="641"/>
      <c r="E11" s="783"/>
      <c r="G11" s="640"/>
    </row>
    <row r="12" spans="1:7" ht="18" customHeight="1">
      <c r="A12" s="607" t="s">
        <v>336</v>
      </c>
      <c r="B12" s="789"/>
      <c r="C12" s="640"/>
      <c r="D12" s="641"/>
      <c r="E12" s="783"/>
      <c r="G12" s="640"/>
    </row>
    <row r="13" spans="1:7" ht="16.5">
      <c r="A13" s="605"/>
      <c r="B13" s="606"/>
      <c r="C13" s="616"/>
      <c r="D13" s="597"/>
      <c r="E13" s="597"/>
      <c r="G13" s="616"/>
    </row>
    <row r="14" spans="1:7" ht="16.5">
      <c r="A14" s="608" t="s">
        <v>337</v>
      </c>
      <c r="B14" s="789"/>
      <c r="C14" s="616">
        <v>8</v>
      </c>
      <c r="D14" s="597">
        <v>8</v>
      </c>
      <c r="E14" s="796">
        <v>9</v>
      </c>
      <c r="G14" s="616"/>
    </row>
    <row r="15" spans="1:7" ht="12" customHeight="1">
      <c r="A15" s="611"/>
      <c r="B15" s="789"/>
      <c r="C15" s="616"/>
      <c r="D15" s="597"/>
      <c r="E15" s="796"/>
      <c r="G15" s="616"/>
    </row>
    <row r="16" spans="1:7" ht="16.5">
      <c r="A16" s="608" t="s">
        <v>338</v>
      </c>
      <c r="B16" s="789"/>
      <c r="C16" s="616">
        <v>9</v>
      </c>
      <c r="D16" s="597">
        <v>11</v>
      </c>
      <c r="E16" s="796">
        <v>10</v>
      </c>
      <c r="G16" s="616"/>
    </row>
    <row r="17" spans="1:7" ht="12" customHeight="1">
      <c r="A17" s="617"/>
      <c r="B17" s="789"/>
      <c r="C17" s="616"/>
      <c r="D17" s="597"/>
      <c r="E17" s="796"/>
      <c r="G17" s="616"/>
    </row>
    <row r="18" spans="1:7" ht="15.75" customHeight="1">
      <c r="A18" s="608" t="s">
        <v>339</v>
      </c>
      <c r="B18" s="606"/>
      <c r="C18" s="614" t="s">
        <v>376</v>
      </c>
      <c r="D18" s="615" t="s">
        <v>323</v>
      </c>
      <c r="E18" s="615" t="s">
        <v>340</v>
      </c>
      <c r="G18" s="614"/>
    </row>
    <row r="19" spans="1:7" ht="16.5" thickBot="1">
      <c r="A19" s="598"/>
      <c r="B19" s="599"/>
      <c r="C19" s="642"/>
      <c r="D19" s="601"/>
      <c r="E19" s="634"/>
      <c r="G19" s="580"/>
    </row>
    <row r="20" spans="1:7" ht="15.75">
      <c r="A20" s="607"/>
      <c r="B20" s="606"/>
      <c r="C20" s="616"/>
      <c r="D20" s="597"/>
      <c r="E20" s="634"/>
      <c r="G20" s="580"/>
    </row>
    <row r="21" spans="1:7" ht="18" customHeight="1">
      <c r="A21" s="605" t="s">
        <v>324</v>
      </c>
      <c r="B21" s="789"/>
      <c r="C21" s="782"/>
      <c r="D21" s="783"/>
      <c r="E21" s="769"/>
      <c r="G21" s="616"/>
    </row>
    <row r="22" spans="1:7" ht="15" customHeight="1">
      <c r="A22" s="607"/>
      <c r="B22" s="789"/>
      <c r="C22" s="782"/>
      <c r="D22" s="783"/>
      <c r="E22" s="769"/>
      <c r="G22" s="616"/>
    </row>
    <row r="23" spans="1:7" ht="16.5" customHeight="1">
      <c r="A23" s="608" t="s">
        <v>341</v>
      </c>
      <c r="B23" s="606"/>
      <c r="C23" s="616" t="s">
        <v>378</v>
      </c>
      <c r="D23" s="597" t="s">
        <v>325</v>
      </c>
      <c r="E23" s="634"/>
      <c r="G23" s="616"/>
    </row>
    <row r="24" spans="1:7" ht="12" customHeight="1">
      <c r="A24" s="617"/>
      <c r="B24" s="606"/>
      <c r="C24" s="607"/>
      <c r="D24" s="606"/>
      <c r="E24" s="634"/>
      <c r="G24" s="606"/>
    </row>
    <row r="25" spans="1:5" ht="16.5" customHeight="1">
      <c r="A25" s="608" t="s">
        <v>342</v>
      </c>
      <c r="B25" s="606"/>
      <c r="C25" s="640">
        <v>0.7093</v>
      </c>
      <c r="D25" s="641">
        <v>0.7257</v>
      </c>
      <c r="E25" s="634"/>
    </row>
    <row r="26" spans="1:7" ht="12" customHeight="1">
      <c r="A26" s="644"/>
      <c r="B26" s="606"/>
      <c r="C26" s="645"/>
      <c r="D26" s="643"/>
      <c r="E26" s="634"/>
      <c r="G26" s="646"/>
    </row>
    <row r="27" spans="1:7" ht="16.5" customHeight="1">
      <c r="A27" s="608" t="s">
        <v>326</v>
      </c>
      <c r="B27" s="789"/>
      <c r="C27" s="616" t="s">
        <v>377</v>
      </c>
      <c r="D27" s="597" t="s">
        <v>327</v>
      </c>
      <c r="E27" s="769"/>
      <c r="G27" s="647" t="s">
        <v>328</v>
      </c>
    </row>
    <row r="28" spans="1:7" ht="12" customHeight="1">
      <c r="A28" s="608"/>
      <c r="B28" s="789"/>
      <c r="C28" s="617"/>
      <c r="D28" s="617"/>
      <c r="E28" s="769"/>
      <c r="G28" s="606"/>
    </row>
    <row r="29" spans="1:5" ht="16.5" customHeight="1">
      <c r="A29" s="608" t="s">
        <v>343</v>
      </c>
      <c r="B29" s="789"/>
      <c r="C29" s="640">
        <v>0.4919</v>
      </c>
      <c r="D29" s="641">
        <v>0.4462</v>
      </c>
      <c r="E29" s="769"/>
    </row>
    <row r="30" spans="1:5" ht="15" customHeight="1">
      <c r="A30" s="617"/>
      <c r="B30" s="789"/>
      <c r="C30" s="640"/>
      <c r="D30" s="641"/>
      <c r="E30" s="769"/>
    </row>
    <row r="31" spans="1:5" ht="15.75">
      <c r="A31" s="1"/>
      <c r="B31" s="789"/>
      <c r="C31" s="640"/>
      <c r="D31" s="641"/>
      <c r="E31" s="769"/>
    </row>
    <row r="32" spans="1:10" ht="15.75">
      <c r="A32" s="648" t="s">
        <v>320</v>
      </c>
      <c r="B32" s="1"/>
      <c r="C32" s="1"/>
      <c r="E32" s="1"/>
      <c r="J32" s="109"/>
    </row>
  </sheetData>
  <mergeCells count="23">
    <mergeCell ref="C3:D3"/>
    <mergeCell ref="B16:B17"/>
    <mergeCell ref="D4:E4"/>
    <mergeCell ref="B9:B10"/>
    <mergeCell ref="E16:E17"/>
    <mergeCell ref="E11:E12"/>
    <mergeCell ref="E14:E15"/>
    <mergeCell ref="E6:E7"/>
    <mergeCell ref="C21:C22"/>
    <mergeCell ref="B27:B28"/>
    <mergeCell ref="E27:E28"/>
    <mergeCell ref="D21:D22"/>
    <mergeCell ref="E21:E22"/>
    <mergeCell ref="C2:E2"/>
    <mergeCell ref="B29:B31"/>
    <mergeCell ref="A2:A4"/>
    <mergeCell ref="B2:B4"/>
    <mergeCell ref="B21:B22"/>
    <mergeCell ref="B14:B15"/>
    <mergeCell ref="B6:B7"/>
    <mergeCell ref="B11:B12"/>
    <mergeCell ref="E29:E31"/>
    <mergeCell ref="E9:E10"/>
  </mergeCells>
  <printOptions/>
  <pageMargins left="0.94488188976378" right="0" top="0.708661417322835" bottom="0.196850393700787" header="0.393700787401575" footer="0.1"/>
  <pageSetup firstPageNumber="24" useFirstPageNumber="1" horizontalDpi="600" verticalDpi="600" orientation="landscape" paperSize="9" r:id="rId1"/>
  <headerFooter alignWithMargins="0">
    <oddFooter>&amp;R&amp;10頁 20</oddFooter>
  </headerFooter>
</worksheet>
</file>

<file path=xl/worksheets/sheet22.xml><?xml version="1.0" encoding="utf-8"?>
<worksheet xmlns="http://schemas.openxmlformats.org/spreadsheetml/2006/main" xmlns:r="http://schemas.openxmlformats.org/officeDocument/2006/relationships">
  <dimension ref="A1:O44"/>
  <sheetViews>
    <sheetView workbookViewId="0" topLeftCell="A1">
      <selection activeCell="A1" sqref="A1"/>
    </sheetView>
  </sheetViews>
  <sheetFormatPr defaultColWidth="9.00390625" defaultRowHeight="16.5"/>
  <cols>
    <col min="1" max="1" width="3.75390625" style="1" customWidth="1"/>
    <col min="2" max="2" width="26.75390625" style="1" customWidth="1"/>
    <col min="3" max="3" width="10.75390625" style="1" customWidth="1"/>
    <col min="4" max="4" width="1.875" style="1" customWidth="1"/>
    <col min="5" max="5" width="10.875" style="1" customWidth="1"/>
    <col min="6" max="6" width="7.00390625" style="1" customWidth="1"/>
    <col min="7" max="7" width="10.75390625" style="1" customWidth="1"/>
    <col min="8" max="8" width="2.00390625" style="1" customWidth="1"/>
    <col min="9" max="9" width="10.875" style="1" customWidth="1"/>
    <col min="10" max="10" width="5.50390625" style="1" customWidth="1"/>
    <col min="11" max="11" width="11.00390625" style="1" customWidth="1"/>
    <col min="12" max="12" width="3.625" style="1" customWidth="1"/>
    <col min="13" max="13" width="8.75390625" style="1" customWidth="1"/>
    <col min="14" max="14" width="6.375" style="1" customWidth="1"/>
    <col min="15" max="15" width="9.25390625" style="1" customWidth="1"/>
    <col min="16" max="16384" width="9.00390625" style="1" customWidth="1"/>
  </cols>
  <sheetData>
    <row r="1" spans="1:2" ht="25.5">
      <c r="A1" s="161" t="s">
        <v>271</v>
      </c>
      <c r="B1" s="161"/>
    </row>
    <row r="2" spans="1:6" ht="10.5" customHeight="1">
      <c r="A2" s="578"/>
      <c r="B2" s="578"/>
      <c r="E2" s="741"/>
      <c r="F2" s="741"/>
    </row>
    <row r="3" spans="3:13" ht="16.5" customHeight="1">
      <c r="C3" s="741" t="s">
        <v>272</v>
      </c>
      <c r="D3" s="741"/>
      <c r="E3" s="741"/>
      <c r="F3" s="741"/>
      <c r="G3" s="741" t="s">
        <v>273</v>
      </c>
      <c r="H3" s="741"/>
      <c r="I3" s="741"/>
      <c r="J3" s="741"/>
      <c r="K3" s="741"/>
      <c r="L3" s="741"/>
      <c r="M3" s="741"/>
    </row>
    <row r="4" spans="3:13" ht="16.5" customHeight="1">
      <c r="C4" s="798" t="s">
        <v>274</v>
      </c>
      <c r="D4" s="798"/>
      <c r="E4" s="798"/>
      <c r="G4" s="798" t="s">
        <v>274</v>
      </c>
      <c r="H4" s="798"/>
      <c r="I4" s="798"/>
      <c r="K4" s="798"/>
      <c r="L4" s="798"/>
      <c r="M4" s="798"/>
    </row>
    <row r="5" spans="1:13" s="4" customFormat="1" ht="16.5" customHeight="1">
      <c r="A5" s="12"/>
      <c r="B5" s="12"/>
      <c r="C5" s="484" t="s">
        <v>303</v>
      </c>
      <c r="D5" s="484"/>
      <c r="E5" s="173" t="s">
        <v>275</v>
      </c>
      <c r="F5" s="8"/>
      <c r="G5" s="484" t="s">
        <v>303</v>
      </c>
      <c r="H5" s="484"/>
      <c r="I5" s="173" t="s">
        <v>275</v>
      </c>
      <c r="J5" s="114"/>
      <c r="K5" s="579"/>
      <c r="L5" s="2"/>
      <c r="M5" s="579"/>
    </row>
    <row r="6" spans="1:13" s="4" customFormat="1" ht="6.75" customHeight="1">
      <c r="A6" s="12"/>
      <c r="B6" s="12"/>
      <c r="C6" s="580"/>
      <c r="D6" s="580"/>
      <c r="E6" s="580"/>
      <c r="F6" s="581"/>
      <c r="G6" s="580"/>
      <c r="H6" s="580"/>
      <c r="I6" s="580"/>
      <c r="J6" s="581"/>
      <c r="K6" s="5"/>
      <c r="L6" s="5"/>
      <c r="M6" s="5"/>
    </row>
    <row r="7" spans="1:13" s="584" customFormat="1" ht="15" customHeight="1">
      <c r="A7" s="70" t="s">
        <v>276</v>
      </c>
      <c r="B7" s="10"/>
      <c r="C7" s="68">
        <v>495</v>
      </c>
      <c r="D7" s="1"/>
      <c r="E7" s="1">
        <v>487</v>
      </c>
      <c r="F7" s="68"/>
      <c r="G7" s="68">
        <v>167</v>
      </c>
      <c r="H7" s="1"/>
      <c r="I7" s="1">
        <v>148</v>
      </c>
      <c r="J7" s="582"/>
      <c r="K7" s="2"/>
      <c r="L7" s="583"/>
      <c r="M7" s="2"/>
    </row>
    <row r="8" spans="1:13" s="584" customFormat="1" ht="15" customHeight="1">
      <c r="A8" s="10" t="s">
        <v>277</v>
      </c>
      <c r="B8" s="10"/>
      <c r="C8" s="68">
        <v>463</v>
      </c>
      <c r="D8" s="590"/>
      <c r="E8" s="1">
        <v>449</v>
      </c>
      <c r="F8" s="1"/>
      <c r="G8" s="68">
        <v>167</v>
      </c>
      <c r="H8" s="590"/>
      <c r="I8" s="1">
        <v>148</v>
      </c>
      <c r="J8" s="582"/>
      <c r="K8" s="583"/>
      <c r="L8" s="583"/>
      <c r="M8" s="583"/>
    </row>
    <row r="9" spans="1:13" s="584" customFormat="1" ht="15" customHeight="1">
      <c r="A9" s="10" t="s">
        <v>278</v>
      </c>
      <c r="B9" s="10"/>
      <c r="C9" s="68">
        <v>32</v>
      </c>
      <c r="D9" s="590"/>
      <c r="E9" s="1">
        <v>38</v>
      </c>
      <c r="F9" s="1"/>
      <c r="G9" s="69" t="s">
        <v>279</v>
      </c>
      <c r="H9" s="63"/>
      <c r="I9" s="63" t="s">
        <v>280</v>
      </c>
      <c r="J9" s="582"/>
      <c r="K9" s="583"/>
      <c r="L9" s="583"/>
      <c r="M9" s="583"/>
    </row>
    <row r="10" spans="1:13" s="584" customFormat="1" ht="7.5" customHeight="1">
      <c r="A10" s="8"/>
      <c r="B10" s="8"/>
      <c r="C10" s="585"/>
      <c r="D10" s="8"/>
      <c r="E10" s="8"/>
      <c r="F10" s="8"/>
      <c r="G10" s="585"/>
      <c r="H10" s="8"/>
      <c r="I10" s="8"/>
      <c r="J10" s="586"/>
      <c r="K10" s="587"/>
      <c r="L10" s="583"/>
      <c r="M10" s="583"/>
    </row>
    <row r="11" spans="1:13" s="584" customFormat="1" ht="20.25" customHeight="1">
      <c r="A11" s="70" t="s">
        <v>281</v>
      </c>
      <c r="B11" s="1"/>
      <c r="C11" s="122"/>
      <c r="D11" s="1"/>
      <c r="E11" s="1"/>
      <c r="F11" s="1"/>
      <c r="G11" s="122"/>
      <c r="H11" s="1"/>
      <c r="I11" s="1"/>
      <c r="J11" s="582"/>
      <c r="K11" s="583"/>
      <c r="L11" s="583"/>
      <c r="M11" s="583"/>
    </row>
    <row r="12" spans="1:13" s="584" customFormat="1" ht="5.25" customHeight="1">
      <c r="A12" s="70"/>
      <c r="B12" s="1"/>
      <c r="C12" s="122"/>
      <c r="D12" s="1"/>
      <c r="E12" s="1"/>
      <c r="F12" s="1"/>
      <c r="G12" s="122"/>
      <c r="H12" s="1"/>
      <c r="I12" s="1"/>
      <c r="J12" s="582"/>
      <c r="K12" s="583"/>
      <c r="L12" s="583"/>
      <c r="M12" s="583"/>
    </row>
    <row r="13" spans="1:11" s="584" customFormat="1" ht="15" customHeight="1">
      <c r="A13" s="588" t="s">
        <v>282</v>
      </c>
      <c r="B13" s="1"/>
      <c r="C13" s="589" t="s">
        <v>243</v>
      </c>
      <c r="D13" s="8"/>
      <c r="E13" s="119" t="s">
        <v>181</v>
      </c>
      <c r="F13" s="1"/>
      <c r="G13" s="1"/>
      <c r="H13" s="1"/>
      <c r="I13" s="1"/>
      <c r="J13" s="1"/>
      <c r="K13" s="1"/>
    </row>
    <row r="14" spans="1:11" s="584" customFormat="1" ht="15" customHeight="1">
      <c r="A14" s="1" t="s">
        <v>283</v>
      </c>
      <c r="B14" s="1"/>
      <c r="C14" s="273">
        <v>452</v>
      </c>
      <c r="D14" s="180"/>
      <c r="E14" s="180">
        <v>452</v>
      </c>
      <c r="G14" s="1"/>
      <c r="H14" s="1"/>
      <c r="I14" s="1"/>
      <c r="K14" s="1"/>
    </row>
    <row r="15" spans="1:11" s="590" customFormat="1" ht="15" customHeight="1">
      <c r="A15" s="1" t="s">
        <v>284</v>
      </c>
      <c r="B15" s="1"/>
      <c r="C15" s="273">
        <v>7</v>
      </c>
      <c r="D15" s="180"/>
      <c r="E15" s="180">
        <v>5</v>
      </c>
      <c r="G15" s="1"/>
      <c r="H15" s="1"/>
      <c r="I15" s="1"/>
      <c r="K15" s="1"/>
    </row>
    <row r="16" spans="1:11" s="9" customFormat="1" ht="15" customHeight="1">
      <c r="A16" s="1" t="s">
        <v>285</v>
      </c>
      <c r="B16" s="1"/>
      <c r="C16" s="273">
        <v>1</v>
      </c>
      <c r="D16" s="180"/>
      <c r="E16" s="180">
        <v>1</v>
      </c>
      <c r="G16" s="1"/>
      <c r="H16" s="1"/>
      <c r="I16" s="1"/>
      <c r="K16" s="1"/>
    </row>
    <row r="17" spans="1:11" s="9" customFormat="1" ht="15" customHeight="1">
      <c r="A17" s="1" t="s">
        <v>286</v>
      </c>
      <c r="B17" s="1"/>
      <c r="C17" s="273">
        <v>35</v>
      </c>
      <c r="D17" s="180"/>
      <c r="E17" s="180">
        <v>35</v>
      </c>
      <c r="G17" s="1"/>
      <c r="H17" s="1"/>
      <c r="I17" s="1"/>
      <c r="K17" s="1"/>
    </row>
    <row r="18" spans="1:11" s="9" customFormat="1" ht="15" customHeight="1">
      <c r="A18" s="1" t="s">
        <v>287</v>
      </c>
      <c r="B18" s="1"/>
      <c r="C18" s="273">
        <v>5</v>
      </c>
      <c r="D18" s="180"/>
      <c r="E18" s="180">
        <v>5</v>
      </c>
      <c r="G18" s="1"/>
      <c r="H18" s="1"/>
      <c r="I18" s="1"/>
      <c r="K18" s="1"/>
    </row>
    <row r="19" spans="1:11" s="9" customFormat="1" ht="6.75" customHeight="1">
      <c r="A19" s="1"/>
      <c r="B19" s="1"/>
      <c r="C19" s="273"/>
      <c r="D19" s="180"/>
      <c r="E19" s="180"/>
      <c r="G19" s="1"/>
      <c r="H19" s="1"/>
      <c r="I19" s="1"/>
      <c r="K19" s="1"/>
    </row>
    <row r="20" spans="1:11" s="591" customFormat="1" ht="15" customHeight="1">
      <c r="A20" s="588" t="s">
        <v>288</v>
      </c>
      <c r="B20" s="1"/>
      <c r="C20" s="273"/>
      <c r="D20" s="180"/>
      <c r="E20" s="180"/>
      <c r="G20" s="1"/>
      <c r="H20" s="1"/>
      <c r="I20" s="1"/>
      <c r="K20" s="1"/>
    </row>
    <row r="21" spans="1:11" s="591" customFormat="1" ht="15" customHeight="1">
      <c r="A21" s="1" t="s">
        <v>289</v>
      </c>
      <c r="B21" s="1"/>
      <c r="C21" s="273">
        <v>144</v>
      </c>
      <c r="D21" s="180"/>
      <c r="E21" s="180">
        <v>133</v>
      </c>
      <c r="G21" s="1"/>
      <c r="H21" s="1"/>
      <c r="I21" s="1"/>
      <c r="K21" s="1"/>
    </row>
    <row r="22" spans="1:11" s="591" customFormat="1" ht="15" customHeight="1">
      <c r="A22" s="1" t="s">
        <v>284</v>
      </c>
      <c r="B22" s="1"/>
      <c r="C22" s="273">
        <v>10</v>
      </c>
      <c r="D22" s="180"/>
      <c r="E22" s="180">
        <v>7</v>
      </c>
      <c r="G22" s="1"/>
      <c r="H22" s="1"/>
      <c r="I22" s="1"/>
      <c r="K22" s="1"/>
    </row>
    <row r="23" spans="1:11" s="591" customFormat="1" ht="6.75" customHeight="1">
      <c r="A23" s="1"/>
      <c r="B23" s="1"/>
      <c r="C23" s="273"/>
      <c r="D23" s="180"/>
      <c r="E23" s="180"/>
      <c r="G23" s="1"/>
      <c r="H23" s="1"/>
      <c r="I23" s="1"/>
      <c r="K23" s="1"/>
    </row>
    <row r="24" spans="1:11" s="591" customFormat="1" ht="15" customHeight="1">
      <c r="A24" s="588" t="s">
        <v>290</v>
      </c>
      <c r="B24" s="1"/>
      <c r="C24" s="273"/>
      <c r="D24" s="180"/>
      <c r="E24" s="180"/>
      <c r="G24" s="1"/>
      <c r="H24" s="1"/>
      <c r="I24" s="1"/>
      <c r="K24" s="1"/>
    </row>
    <row r="25" spans="1:11" s="592" customFormat="1" ht="15" customHeight="1">
      <c r="A25" s="1" t="s">
        <v>283</v>
      </c>
      <c r="B25" s="1"/>
      <c r="C25" s="273">
        <v>53</v>
      </c>
      <c r="D25" s="180"/>
      <c r="E25" s="180">
        <v>49</v>
      </c>
      <c r="G25" s="1"/>
      <c r="H25" s="1"/>
      <c r="I25" s="1"/>
      <c r="K25" s="1"/>
    </row>
    <row r="26" spans="1:11" s="591" customFormat="1" ht="15" customHeight="1">
      <c r="A26" s="1" t="s">
        <v>284</v>
      </c>
      <c r="B26" s="1"/>
      <c r="C26" s="273">
        <v>6</v>
      </c>
      <c r="D26" s="180"/>
      <c r="E26" s="180">
        <v>5</v>
      </c>
      <c r="G26" s="1"/>
      <c r="H26" s="1"/>
      <c r="I26" s="1"/>
      <c r="K26" s="1"/>
    </row>
    <row r="27" spans="1:11" s="591" customFormat="1" ht="6.75" customHeight="1">
      <c r="A27" s="1"/>
      <c r="B27" s="1"/>
      <c r="C27" s="1"/>
      <c r="D27" s="1"/>
      <c r="E27" s="1"/>
      <c r="F27" s="1"/>
      <c r="G27" s="1"/>
      <c r="H27" s="1"/>
      <c r="I27" s="1"/>
      <c r="J27" s="1"/>
      <c r="K27" s="1"/>
    </row>
    <row r="28" spans="1:11" s="591" customFormat="1" ht="13.5" customHeight="1">
      <c r="A28" s="9" t="s">
        <v>291</v>
      </c>
      <c r="B28" s="1"/>
      <c r="C28" s="1"/>
      <c r="D28" s="1"/>
      <c r="E28" s="1"/>
      <c r="F28" s="1"/>
      <c r="G28" s="1"/>
      <c r="H28" s="1"/>
      <c r="I28" s="1"/>
      <c r="J28" s="1"/>
      <c r="K28" s="1"/>
    </row>
    <row r="29" spans="1:11" ht="13.5" customHeight="1">
      <c r="A29" s="120" t="s">
        <v>282</v>
      </c>
      <c r="B29" s="9"/>
      <c r="C29" s="9"/>
      <c r="D29" s="9"/>
      <c r="E29" s="9"/>
      <c r="F29" s="9"/>
      <c r="G29" s="9"/>
      <c r="H29" s="9"/>
      <c r="I29" s="9"/>
      <c r="J29" s="9"/>
      <c r="K29" s="9"/>
    </row>
    <row r="30" spans="1:11" ht="13.5" customHeight="1">
      <c r="A30" s="9" t="s">
        <v>292</v>
      </c>
      <c r="B30" s="9"/>
      <c r="C30" s="9"/>
      <c r="D30" s="9"/>
      <c r="E30" s="9"/>
      <c r="F30" s="9"/>
      <c r="G30" s="9"/>
      <c r="H30" s="9"/>
      <c r="I30" s="9"/>
      <c r="J30" s="9"/>
      <c r="K30" s="9"/>
    </row>
    <row r="31" spans="1:15" ht="13.5" customHeight="1">
      <c r="A31" s="9" t="s">
        <v>302</v>
      </c>
      <c r="B31" s="9"/>
      <c r="C31" s="9"/>
      <c r="D31" s="9"/>
      <c r="E31" s="9"/>
      <c r="F31" s="9"/>
      <c r="G31" s="9"/>
      <c r="H31" s="9"/>
      <c r="I31" s="9"/>
      <c r="J31" s="9"/>
      <c r="K31" s="9"/>
      <c r="O31" s="109"/>
    </row>
    <row r="32" spans="1:11" ht="13.5" customHeight="1">
      <c r="A32" s="9" t="s">
        <v>293</v>
      </c>
      <c r="B32" s="9"/>
      <c r="C32" s="9"/>
      <c r="D32" s="9"/>
      <c r="E32" s="9"/>
      <c r="F32" s="9"/>
      <c r="G32" s="9"/>
      <c r="H32" s="9"/>
      <c r="I32" s="9"/>
      <c r="J32" s="9"/>
      <c r="K32" s="9"/>
    </row>
    <row r="33" spans="1:11" ht="13.5" customHeight="1">
      <c r="A33" s="9" t="s">
        <v>294</v>
      </c>
      <c r="B33" s="9"/>
      <c r="C33" s="9"/>
      <c r="D33" s="9"/>
      <c r="E33" s="9"/>
      <c r="F33" s="9"/>
      <c r="G33" s="9"/>
      <c r="H33" s="9"/>
      <c r="I33" s="9"/>
      <c r="J33" s="9"/>
      <c r="K33" s="9"/>
    </row>
    <row r="34" spans="1:11" ht="13.5" customHeight="1">
      <c r="A34" s="9" t="s">
        <v>295</v>
      </c>
      <c r="B34" s="9"/>
      <c r="C34" s="9"/>
      <c r="D34" s="9"/>
      <c r="E34" s="9"/>
      <c r="F34" s="9"/>
      <c r="G34" s="9"/>
      <c r="H34" s="9"/>
      <c r="I34" s="9"/>
      <c r="J34" s="9"/>
      <c r="K34" s="9"/>
    </row>
    <row r="35" spans="1:11" ht="7.5" customHeight="1">
      <c r="A35" s="9"/>
      <c r="B35" s="9"/>
      <c r="C35" s="9"/>
      <c r="D35" s="9"/>
      <c r="E35" s="9"/>
      <c r="F35" s="9"/>
      <c r="G35" s="9"/>
      <c r="H35" s="9"/>
      <c r="I35" s="9"/>
      <c r="J35" s="9"/>
      <c r="K35" s="9"/>
    </row>
    <row r="36" spans="1:11" ht="13.5" customHeight="1">
      <c r="A36" s="120" t="s">
        <v>288</v>
      </c>
      <c r="B36" s="9"/>
      <c r="C36" s="9"/>
      <c r="D36" s="9"/>
      <c r="E36" s="9"/>
      <c r="F36" s="9"/>
      <c r="G36" s="9"/>
      <c r="H36" s="9"/>
      <c r="I36" s="9"/>
      <c r="J36" s="9"/>
      <c r="K36" s="9"/>
    </row>
    <row r="37" spans="1:11" ht="13.5" customHeight="1">
      <c r="A37" s="9" t="s">
        <v>296</v>
      </c>
      <c r="B37" s="9"/>
      <c r="C37" s="9"/>
      <c r="D37" s="9"/>
      <c r="E37" s="9"/>
      <c r="F37" s="9"/>
      <c r="G37" s="9"/>
      <c r="H37" s="9"/>
      <c r="I37" s="9"/>
      <c r="J37" s="9"/>
      <c r="K37" s="9"/>
    </row>
    <row r="38" spans="1:11" ht="13.5" customHeight="1">
      <c r="A38" s="9" t="s">
        <v>297</v>
      </c>
      <c r="B38" s="9"/>
      <c r="C38" s="9"/>
      <c r="D38" s="9"/>
      <c r="E38" s="9"/>
      <c r="F38" s="9"/>
      <c r="G38" s="9"/>
      <c r="H38" s="9"/>
      <c r="I38" s="9"/>
      <c r="J38" s="9"/>
      <c r="K38" s="9"/>
    </row>
    <row r="39" spans="1:11" ht="13.5" customHeight="1">
      <c r="A39" s="9" t="s">
        <v>298</v>
      </c>
      <c r="B39" s="9"/>
      <c r="C39" s="9"/>
      <c r="D39" s="9"/>
      <c r="E39" s="9"/>
      <c r="F39" s="9"/>
      <c r="G39" s="9"/>
      <c r="H39" s="9"/>
      <c r="I39" s="9"/>
      <c r="J39" s="9"/>
      <c r="K39" s="9"/>
    </row>
    <row r="40" spans="1:11" ht="7.5" customHeight="1">
      <c r="A40" s="9"/>
      <c r="B40" s="9"/>
      <c r="C40" s="9"/>
      <c r="D40" s="9"/>
      <c r="E40" s="9"/>
      <c r="F40" s="9"/>
      <c r="G40" s="9"/>
      <c r="H40" s="9"/>
      <c r="I40" s="9"/>
      <c r="J40" s="9"/>
      <c r="K40" s="9"/>
    </row>
    <row r="41" spans="1:11" ht="13.5" customHeight="1">
      <c r="A41" s="120" t="s">
        <v>290</v>
      </c>
      <c r="B41" s="9"/>
      <c r="C41" s="9"/>
      <c r="D41" s="9"/>
      <c r="E41" s="9"/>
      <c r="F41" s="9"/>
      <c r="G41" s="9"/>
      <c r="H41" s="9"/>
      <c r="I41" s="9"/>
      <c r="J41" s="9"/>
      <c r="K41" s="9"/>
    </row>
    <row r="42" spans="1:11" ht="13.5" customHeight="1">
      <c r="A42" s="9" t="s">
        <v>299</v>
      </c>
      <c r="B42" s="9"/>
      <c r="C42" s="9"/>
      <c r="D42" s="9"/>
      <c r="E42" s="9"/>
      <c r="F42" s="9"/>
      <c r="G42" s="9"/>
      <c r="H42" s="9"/>
      <c r="I42" s="9"/>
      <c r="J42" s="9"/>
      <c r="K42" s="9"/>
    </row>
    <row r="43" spans="1:11" ht="13.5" customHeight="1">
      <c r="A43" s="9" t="s">
        <v>300</v>
      </c>
      <c r="B43" s="9"/>
      <c r="C43" s="9"/>
      <c r="D43" s="9"/>
      <c r="E43" s="9"/>
      <c r="F43" s="9"/>
      <c r="G43" s="9"/>
      <c r="H43" s="9"/>
      <c r="I43" s="9"/>
      <c r="J43" s="9"/>
      <c r="K43" s="9"/>
    </row>
    <row r="44" spans="1:11" ht="13.5" customHeight="1">
      <c r="A44" s="9" t="s">
        <v>301</v>
      </c>
      <c r="B44" s="9"/>
      <c r="C44" s="9"/>
      <c r="D44" s="9"/>
      <c r="E44" s="9"/>
      <c r="F44" s="9"/>
      <c r="G44" s="9"/>
      <c r="H44" s="9"/>
      <c r="I44" s="9"/>
      <c r="J44" s="9"/>
      <c r="K44" s="9"/>
    </row>
  </sheetData>
  <mergeCells count="7">
    <mergeCell ref="E2:F2"/>
    <mergeCell ref="K3:M3"/>
    <mergeCell ref="G4:I4"/>
    <mergeCell ref="K4:M4"/>
    <mergeCell ref="C4:E4"/>
    <mergeCell ref="C3:F3"/>
    <mergeCell ref="G3:J3"/>
  </mergeCells>
  <printOptions/>
  <pageMargins left="0.94488188976378" right="0" top="0.25" bottom="0" header="0.511811023622047" footer="0.1"/>
  <pageSetup firstPageNumber="25" useFirstPageNumber="1" horizontalDpi="300" verticalDpi="300" orientation="landscape" paperSize="9" r:id="rId1"/>
  <headerFooter alignWithMargins="0">
    <oddFooter>&amp;R&amp;10頁 21</oddFooter>
  </headerFooter>
</worksheet>
</file>

<file path=xl/worksheets/sheet3.xml><?xml version="1.0" encoding="utf-8"?>
<worksheet xmlns="http://schemas.openxmlformats.org/spreadsheetml/2006/main" xmlns:r="http://schemas.openxmlformats.org/officeDocument/2006/relationships">
  <dimension ref="A1:IV37"/>
  <sheetViews>
    <sheetView workbookViewId="0" topLeftCell="A1">
      <selection activeCell="A1" sqref="A1"/>
    </sheetView>
  </sheetViews>
  <sheetFormatPr defaultColWidth="9.00390625" defaultRowHeight="16.5"/>
  <cols>
    <col min="1" max="1" width="3.125" style="0" customWidth="1"/>
    <col min="2" max="2" width="35.50390625" style="0" customWidth="1"/>
    <col min="3" max="3" width="15.375" style="0" customWidth="1"/>
    <col min="4" max="4" width="3.625" style="0" customWidth="1"/>
    <col min="5" max="5" width="10.625" style="0" customWidth="1"/>
    <col min="6" max="6" width="3.75390625" style="0" customWidth="1"/>
    <col min="7" max="7" width="8.125" style="0" customWidth="1"/>
    <col min="8" max="8" width="3.50390625" style="0" customWidth="1"/>
    <col min="9" max="9" width="15.50390625" style="0" customWidth="1"/>
    <col min="10" max="10" width="2.75390625" style="0" customWidth="1"/>
    <col min="11" max="11" width="10.625" style="0" customWidth="1"/>
    <col min="12" max="12" width="3.125" style="0" customWidth="1"/>
    <col min="13" max="13" width="8.75390625" style="0" customWidth="1"/>
  </cols>
  <sheetData>
    <row r="1" spans="1:13" ht="25.5">
      <c r="A1" s="161" t="s">
        <v>38</v>
      </c>
      <c r="B1" s="1"/>
      <c r="C1" s="1"/>
      <c r="D1" s="1"/>
      <c r="E1" s="1"/>
      <c r="G1" s="1"/>
      <c r="H1" s="1"/>
      <c r="I1" s="1"/>
      <c r="J1" s="1"/>
      <c r="K1" s="1"/>
      <c r="L1" s="1"/>
      <c r="M1" s="1"/>
    </row>
    <row r="2" spans="1:13" ht="9" customHeight="1">
      <c r="A2" s="78"/>
      <c r="B2" s="1"/>
      <c r="C2" s="1"/>
      <c r="D2" s="1"/>
      <c r="E2" s="1"/>
      <c r="F2" s="1"/>
      <c r="G2" s="1"/>
      <c r="H2" s="1"/>
      <c r="I2" s="1"/>
      <c r="J2" s="1"/>
      <c r="K2" s="1"/>
      <c r="L2" s="1"/>
      <c r="M2" s="1"/>
    </row>
    <row r="3" spans="1:13" ht="19.5">
      <c r="A3" s="62" t="s">
        <v>7</v>
      </c>
      <c r="B3" s="1"/>
      <c r="C3" s="1"/>
      <c r="D3" s="1"/>
      <c r="E3" s="1"/>
      <c r="F3" s="1"/>
      <c r="G3" s="1"/>
      <c r="H3" s="1"/>
      <c r="I3" s="1"/>
      <c r="J3" s="1"/>
      <c r="K3" s="1"/>
      <c r="L3" s="1"/>
      <c r="M3" s="1"/>
    </row>
    <row r="4" spans="1:17" ht="16.5">
      <c r="A4" s="1"/>
      <c r="B4" s="1"/>
      <c r="C4" s="741" t="s">
        <v>69</v>
      </c>
      <c r="D4" s="741"/>
      <c r="E4" s="741"/>
      <c r="F4" s="741"/>
      <c r="G4" s="741"/>
      <c r="H4" s="1"/>
      <c r="I4" s="741" t="s">
        <v>70</v>
      </c>
      <c r="J4" s="741"/>
      <c r="K4" s="741"/>
      <c r="L4" s="741"/>
      <c r="M4" s="741"/>
      <c r="N4" s="10"/>
      <c r="O4" s="10"/>
      <c r="P4" s="10"/>
      <c r="Q4" s="10"/>
    </row>
    <row r="5" spans="1:17" ht="16.5">
      <c r="A5" s="1"/>
      <c r="B5" s="1"/>
      <c r="C5" s="742" t="s">
        <v>121</v>
      </c>
      <c r="D5" s="742"/>
      <c r="E5" s="742"/>
      <c r="F5" s="742"/>
      <c r="G5" s="742"/>
      <c r="H5" s="1"/>
      <c r="I5" s="742" t="s">
        <v>121</v>
      </c>
      <c r="J5" s="742"/>
      <c r="K5" s="742"/>
      <c r="L5" s="742"/>
      <c r="M5" s="742"/>
      <c r="N5" s="10"/>
      <c r="O5" s="10"/>
      <c r="P5" s="10"/>
      <c r="Q5" s="10"/>
    </row>
    <row r="6" spans="1:17" ht="16.5">
      <c r="A6" s="1"/>
      <c r="B6" s="1"/>
      <c r="C6" s="378" t="s">
        <v>243</v>
      </c>
      <c r="D6" s="8"/>
      <c r="E6" s="173" t="s">
        <v>181</v>
      </c>
      <c r="F6" s="8"/>
      <c r="G6" s="8" t="s">
        <v>39</v>
      </c>
      <c r="H6" s="1"/>
      <c r="I6" s="378" t="s">
        <v>243</v>
      </c>
      <c r="J6" s="8"/>
      <c r="K6" s="173" t="s">
        <v>181</v>
      </c>
      <c r="L6" s="8"/>
      <c r="M6" s="8" t="s">
        <v>39</v>
      </c>
      <c r="N6" s="10"/>
      <c r="O6" s="10"/>
      <c r="P6" s="10"/>
      <c r="Q6" s="10"/>
    </row>
    <row r="7" spans="1:17" ht="3.75" customHeight="1">
      <c r="A7" s="1"/>
      <c r="B7" s="1"/>
      <c r="C7" s="1"/>
      <c r="D7" s="1"/>
      <c r="E7" s="1"/>
      <c r="F7" s="1"/>
      <c r="G7" s="63"/>
      <c r="H7" s="1"/>
      <c r="I7" s="68"/>
      <c r="J7" s="1"/>
      <c r="K7" s="63"/>
      <c r="L7" s="1"/>
      <c r="M7" s="1"/>
      <c r="N7" s="10"/>
      <c r="O7" s="10"/>
      <c r="P7" s="10"/>
      <c r="Q7" s="10"/>
    </row>
    <row r="8" spans="1:17" ht="18.75">
      <c r="A8" s="68" t="s">
        <v>112</v>
      </c>
      <c r="B8" s="68"/>
      <c r="C8" s="272">
        <v>177693</v>
      </c>
      <c r="D8" s="1"/>
      <c r="E8" s="179">
        <v>102536</v>
      </c>
      <c r="F8" s="180"/>
      <c r="G8" s="176">
        <f>(C8-E8)/E8*100</f>
        <v>73.29815869548256</v>
      </c>
      <c r="H8" s="180"/>
      <c r="I8" s="66">
        <v>1050</v>
      </c>
      <c r="J8" s="423"/>
      <c r="K8" s="60">
        <v>452</v>
      </c>
      <c r="L8" s="64"/>
      <c r="M8" s="176">
        <v>132.3</v>
      </c>
      <c r="N8" s="10"/>
      <c r="O8" s="10"/>
      <c r="P8" s="10"/>
      <c r="Q8" s="10"/>
    </row>
    <row r="9" spans="1:17" ht="6.75" customHeight="1">
      <c r="A9" s="68"/>
      <c r="B9" s="68"/>
      <c r="C9" s="273"/>
      <c r="D9" s="1"/>
      <c r="E9" s="180"/>
      <c r="F9" s="180"/>
      <c r="G9" s="178"/>
      <c r="H9" s="180"/>
      <c r="I9" s="66"/>
      <c r="J9" s="180"/>
      <c r="K9" s="60"/>
      <c r="L9" s="1"/>
      <c r="M9" s="178"/>
      <c r="N9" s="10"/>
      <c r="O9" s="10"/>
      <c r="P9" s="10"/>
      <c r="Q9" s="10"/>
    </row>
    <row r="10" spans="1:17" ht="16.5">
      <c r="A10" s="68" t="s">
        <v>80</v>
      </c>
      <c r="B10" s="68"/>
      <c r="C10" s="272">
        <v>1145</v>
      </c>
      <c r="D10" s="1"/>
      <c r="E10" s="179">
        <v>1087</v>
      </c>
      <c r="F10" s="180"/>
      <c r="G10" s="176">
        <f>(C10-E10)/E10*100</f>
        <v>5.335786568537258</v>
      </c>
      <c r="H10" s="180"/>
      <c r="I10" s="66">
        <v>174</v>
      </c>
      <c r="J10" s="175"/>
      <c r="K10" s="60">
        <v>174</v>
      </c>
      <c r="L10" s="1"/>
      <c r="M10" s="176">
        <f>(I10-K10)/K10*100</f>
        <v>0</v>
      </c>
      <c r="N10" s="10"/>
      <c r="O10" s="10"/>
      <c r="P10" s="10"/>
      <c r="Q10" s="10"/>
    </row>
    <row r="11" spans="1:17" ht="6.75" customHeight="1">
      <c r="A11" s="68"/>
      <c r="B11" s="68"/>
      <c r="C11" s="273"/>
      <c r="D11" s="1"/>
      <c r="E11" s="180"/>
      <c r="F11" s="180"/>
      <c r="G11" s="177"/>
      <c r="H11" s="180"/>
      <c r="I11" s="66"/>
      <c r="J11" s="180"/>
      <c r="K11" s="60"/>
      <c r="L11" s="1"/>
      <c r="M11" s="177"/>
      <c r="N11" s="10"/>
      <c r="O11" s="10"/>
      <c r="P11" s="10"/>
      <c r="Q11" s="10"/>
    </row>
    <row r="12" spans="1:17" ht="18">
      <c r="A12" s="68" t="s">
        <v>81</v>
      </c>
      <c r="B12" s="68"/>
      <c r="C12" s="273">
        <v>68</v>
      </c>
      <c r="D12" s="1" t="s">
        <v>78</v>
      </c>
      <c r="E12" s="180">
        <v>47</v>
      </c>
      <c r="F12" s="328" t="s">
        <v>148</v>
      </c>
      <c r="G12" s="176">
        <f>(C12-E12)/E12*100</f>
        <v>44.680851063829785</v>
      </c>
      <c r="H12" s="180"/>
      <c r="I12" s="66">
        <v>5</v>
      </c>
      <c r="J12" s="180"/>
      <c r="K12" s="60">
        <v>2</v>
      </c>
      <c r="L12" s="1"/>
      <c r="M12" s="176">
        <f>(I12-K12)/K12*100</f>
        <v>150</v>
      </c>
      <c r="N12" s="10"/>
      <c r="O12" s="10"/>
      <c r="P12" s="10"/>
      <c r="Q12" s="10"/>
    </row>
    <row r="13" spans="1:17" ht="6.75" customHeight="1">
      <c r="A13" s="68"/>
      <c r="B13" s="68"/>
      <c r="C13" s="273"/>
      <c r="D13" s="1"/>
      <c r="E13" s="180"/>
      <c r="F13" s="180"/>
      <c r="G13" s="177"/>
      <c r="H13" s="180"/>
      <c r="I13" s="66"/>
      <c r="J13" s="180"/>
      <c r="K13" s="60"/>
      <c r="L13" s="1"/>
      <c r="M13" s="177"/>
      <c r="N13" s="10"/>
      <c r="O13" s="10"/>
      <c r="P13" s="10"/>
      <c r="Q13" s="10"/>
    </row>
    <row r="14" spans="1:17" ht="18" customHeight="1">
      <c r="A14" s="68" t="s">
        <v>111</v>
      </c>
      <c r="B14" s="68"/>
      <c r="C14" s="273">
        <v>10</v>
      </c>
      <c r="D14" s="214"/>
      <c r="E14" s="180">
        <v>8</v>
      </c>
      <c r="F14" s="180"/>
      <c r="G14" s="176">
        <f>(C14-E14)/E14*100</f>
        <v>25</v>
      </c>
      <c r="H14" s="180"/>
      <c r="I14" s="66">
        <v>5</v>
      </c>
      <c r="J14" s="1" t="s">
        <v>78</v>
      </c>
      <c r="K14" s="60">
        <v>21</v>
      </c>
      <c r="L14" s="328" t="s">
        <v>148</v>
      </c>
      <c r="M14" s="176">
        <f>(I14-K14)/K14*100</f>
        <v>-76.19047619047619</v>
      </c>
      <c r="N14" s="10"/>
      <c r="O14" s="10"/>
      <c r="P14" s="10"/>
      <c r="Q14" s="10"/>
    </row>
    <row r="15" spans="1:17" ht="6.75" customHeight="1">
      <c r="A15" s="68"/>
      <c r="B15" s="68"/>
      <c r="C15" s="272"/>
      <c r="D15" s="1"/>
      <c r="E15" s="179"/>
      <c r="F15" s="180"/>
      <c r="G15" s="178"/>
      <c r="H15" s="180"/>
      <c r="I15" s="66"/>
      <c r="J15" s="180"/>
      <c r="K15" s="60"/>
      <c r="L15" s="1"/>
      <c r="M15" s="178"/>
      <c r="N15" s="10"/>
      <c r="O15" s="10"/>
      <c r="P15" s="10"/>
      <c r="Q15" s="10"/>
    </row>
    <row r="16" spans="1:17" ht="16.5">
      <c r="A16" s="70" t="s">
        <v>9</v>
      </c>
      <c r="B16" s="68"/>
      <c r="C16" s="272">
        <f>SUM(C17:C26)</f>
        <v>6441</v>
      </c>
      <c r="D16" s="1"/>
      <c r="E16" s="179">
        <v>5654</v>
      </c>
      <c r="F16" s="180"/>
      <c r="G16" s="176">
        <f>(C16-E16)/E16*100</f>
        <v>13.919349133356915</v>
      </c>
      <c r="H16" s="180"/>
      <c r="I16" s="272">
        <v>175</v>
      </c>
      <c r="J16" s="175"/>
      <c r="K16" s="60">
        <v>177</v>
      </c>
      <c r="L16" s="1"/>
      <c r="M16" s="176">
        <f>(I16-K16)/K16*100</f>
        <v>-1.1299435028248588</v>
      </c>
      <c r="N16" s="10"/>
      <c r="O16" s="10"/>
      <c r="P16" s="10"/>
      <c r="Q16" s="10"/>
    </row>
    <row r="17" spans="1:17" ht="16.5">
      <c r="A17" s="1" t="s">
        <v>40</v>
      </c>
      <c r="B17" s="68"/>
      <c r="C17" s="272">
        <v>1148</v>
      </c>
      <c r="D17" s="1"/>
      <c r="E17" s="179">
        <v>1090</v>
      </c>
      <c r="F17" s="180"/>
      <c r="G17" s="176">
        <f>(C17-E17)/E17*100</f>
        <v>5.321100917431193</v>
      </c>
      <c r="H17" s="180"/>
      <c r="I17" s="66">
        <v>174</v>
      </c>
      <c r="J17" s="175"/>
      <c r="K17" s="60">
        <v>174</v>
      </c>
      <c r="L17" s="1"/>
      <c r="M17" s="176">
        <f>(I17-K17)/K17*100</f>
        <v>0</v>
      </c>
      <c r="N17" s="10"/>
      <c r="O17" s="10"/>
      <c r="P17" s="10"/>
      <c r="Q17" s="10"/>
    </row>
    <row r="18" spans="1:17" ht="16.5">
      <c r="A18" s="1" t="s">
        <v>47</v>
      </c>
      <c r="B18" s="68"/>
      <c r="C18" s="272"/>
      <c r="D18" s="1"/>
      <c r="E18" s="179"/>
      <c r="F18" s="180"/>
      <c r="G18" s="176"/>
      <c r="H18" s="180"/>
      <c r="I18" s="66"/>
      <c r="J18" s="175"/>
      <c r="K18" s="60"/>
      <c r="L18" s="1"/>
      <c r="M18" s="176"/>
      <c r="N18" s="10"/>
      <c r="O18" s="10"/>
      <c r="P18" s="10"/>
      <c r="Q18" s="10"/>
    </row>
    <row r="19" spans="1:17" ht="16.5">
      <c r="A19" s="1" t="s">
        <v>41</v>
      </c>
      <c r="B19" s="68"/>
      <c r="C19" s="272">
        <v>25</v>
      </c>
      <c r="D19" s="1"/>
      <c r="E19" s="179">
        <v>34</v>
      </c>
      <c r="F19" s="180"/>
      <c r="G19" s="176">
        <f>(C19-E19)/E19*100</f>
        <v>-26.47058823529412</v>
      </c>
      <c r="H19" s="180"/>
      <c r="I19" s="66">
        <v>1</v>
      </c>
      <c r="J19" s="175"/>
      <c r="K19" s="60">
        <v>3</v>
      </c>
      <c r="L19" s="1"/>
      <c r="M19" s="176">
        <f>(I19-K19)/K19*100</f>
        <v>-66.66666666666666</v>
      </c>
      <c r="N19" s="10"/>
      <c r="O19" s="10"/>
      <c r="P19" s="10"/>
      <c r="Q19" s="10"/>
    </row>
    <row r="20" spans="1:17" ht="16.5">
      <c r="A20" s="1" t="s">
        <v>42</v>
      </c>
      <c r="B20" s="68"/>
      <c r="C20" s="272">
        <v>3367</v>
      </c>
      <c r="D20" s="1"/>
      <c r="E20" s="179">
        <v>3011</v>
      </c>
      <c r="F20" s="180"/>
      <c r="G20" s="176">
        <f>(C20-E20)/E20*100</f>
        <v>11.823314513450681</v>
      </c>
      <c r="H20" s="180"/>
      <c r="I20" s="222" t="s">
        <v>66</v>
      </c>
      <c r="J20" s="175"/>
      <c r="K20" s="212" t="s">
        <v>66</v>
      </c>
      <c r="L20" s="1"/>
      <c r="N20" s="10"/>
      <c r="O20" s="10"/>
      <c r="P20" s="10"/>
      <c r="Q20" s="10"/>
    </row>
    <row r="21" spans="1:17" ht="16.5" customHeight="1">
      <c r="A21" s="1" t="s">
        <v>160</v>
      </c>
      <c r="B21" s="68"/>
      <c r="C21" s="272">
        <v>1692</v>
      </c>
      <c r="D21" s="1"/>
      <c r="E21" s="179">
        <v>1314</v>
      </c>
      <c r="F21" s="180"/>
      <c r="G21" s="176">
        <f>(C21-E21)/E21*100</f>
        <v>28.767123287671232</v>
      </c>
      <c r="H21" s="180"/>
      <c r="I21" s="222" t="s">
        <v>66</v>
      </c>
      <c r="J21" s="175"/>
      <c r="K21" s="212" t="s">
        <v>66</v>
      </c>
      <c r="L21" s="1"/>
      <c r="M21" s="176"/>
      <c r="N21" s="10"/>
      <c r="O21" s="10"/>
      <c r="P21" s="10"/>
      <c r="Q21" s="10"/>
    </row>
    <row r="22" spans="1:17" ht="16.5">
      <c r="A22" s="1" t="s">
        <v>48</v>
      </c>
      <c r="B22" s="68"/>
      <c r="C22" s="272">
        <v>157</v>
      </c>
      <c r="D22" s="1"/>
      <c r="E22" s="179">
        <v>172</v>
      </c>
      <c r="F22" s="180"/>
      <c r="G22" s="176">
        <f>(C22-E22)/E22*100</f>
        <v>-8.720930232558139</v>
      </c>
      <c r="H22" s="180"/>
      <c r="I22" s="222" t="s">
        <v>66</v>
      </c>
      <c r="J22" s="175"/>
      <c r="K22" s="212" t="s">
        <v>66</v>
      </c>
      <c r="L22" s="1"/>
      <c r="M22" s="176"/>
      <c r="N22" s="10"/>
      <c r="O22" s="10"/>
      <c r="P22" s="10"/>
      <c r="Q22" s="10"/>
    </row>
    <row r="23" spans="1:17" ht="16.5">
      <c r="A23" s="1" t="s">
        <v>82</v>
      </c>
      <c r="B23" s="68"/>
      <c r="C23" s="272"/>
      <c r="D23" s="1"/>
      <c r="E23" s="179"/>
      <c r="F23" s="180"/>
      <c r="G23" s="176"/>
      <c r="H23" s="180"/>
      <c r="J23" s="175"/>
      <c r="K23" s="212"/>
      <c r="L23" s="1"/>
      <c r="M23" s="176"/>
      <c r="N23" s="10"/>
      <c r="O23" s="10"/>
      <c r="P23" s="10"/>
      <c r="Q23" s="10"/>
    </row>
    <row r="24" spans="1:17" ht="17.25" customHeight="1">
      <c r="A24" s="1" t="s">
        <v>83</v>
      </c>
      <c r="B24" s="68"/>
      <c r="C24" s="272">
        <v>43</v>
      </c>
      <c r="D24" s="1"/>
      <c r="E24" s="179">
        <v>24</v>
      </c>
      <c r="F24" s="180"/>
      <c r="G24" s="176">
        <f>(C24-E24)/E24*100</f>
        <v>79.16666666666666</v>
      </c>
      <c r="H24" s="180"/>
      <c r="I24" s="222" t="s">
        <v>66</v>
      </c>
      <c r="J24" s="175"/>
      <c r="K24" s="212" t="s">
        <v>66</v>
      </c>
      <c r="L24" s="1"/>
      <c r="M24" s="176"/>
      <c r="N24" s="10"/>
      <c r="O24" s="10"/>
      <c r="P24" s="10"/>
      <c r="Q24" s="10"/>
    </row>
    <row r="25" spans="1:17" ht="17.25" customHeight="1">
      <c r="A25" s="1" t="s">
        <v>72</v>
      </c>
      <c r="B25" s="68"/>
      <c r="C25" s="272">
        <v>7</v>
      </c>
      <c r="D25" s="1"/>
      <c r="E25" s="179">
        <v>7</v>
      </c>
      <c r="F25" s="180"/>
      <c r="G25" s="176">
        <f>(C25-E25)/E25*100</f>
        <v>0</v>
      </c>
      <c r="H25" s="180"/>
      <c r="I25" s="222" t="s">
        <v>66</v>
      </c>
      <c r="J25" s="175"/>
      <c r="K25" s="212" t="s">
        <v>66</v>
      </c>
      <c r="L25" s="1"/>
      <c r="M25" s="176"/>
      <c r="N25" s="10"/>
      <c r="O25" s="10"/>
      <c r="P25" s="10"/>
      <c r="Q25" s="10"/>
    </row>
    <row r="26" spans="1:17" ht="17.25" customHeight="1">
      <c r="A26" s="1" t="s">
        <v>223</v>
      </c>
      <c r="B26" s="68"/>
      <c r="C26" s="272">
        <v>2</v>
      </c>
      <c r="D26" s="1"/>
      <c r="E26" s="179">
        <v>2</v>
      </c>
      <c r="F26" s="180"/>
      <c r="G26" s="176">
        <f>(C26-E26)/E26*100</f>
        <v>0</v>
      </c>
      <c r="H26" s="180"/>
      <c r="I26" s="222" t="s">
        <v>66</v>
      </c>
      <c r="J26" s="175"/>
      <c r="K26" s="212" t="s">
        <v>66</v>
      </c>
      <c r="L26" s="1"/>
      <c r="M26" s="176"/>
      <c r="N26" s="10"/>
      <c r="O26" s="10"/>
      <c r="P26" s="10"/>
      <c r="Q26" s="10"/>
    </row>
    <row r="27" spans="1:17" ht="15.75" customHeight="1">
      <c r="A27" s="68"/>
      <c r="B27" s="68"/>
      <c r="D27" s="1"/>
      <c r="E27" s="60"/>
      <c r="F27" s="180"/>
      <c r="G27" s="181"/>
      <c r="H27" s="180"/>
      <c r="J27" s="175"/>
      <c r="K27" s="179"/>
      <c r="L27" s="1"/>
      <c r="M27" s="176"/>
      <c r="N27" s="10"/>
      <c r="O27" s="10"/>
      <c r="P27" s="10"/>
      <c r="Q27" s="10"/>
    </row>
    <row r="28" spans="1:17" ht="16.5">
      <c r="A28" s="265" t="s">
        <v>114</v>
      </c>
      <c r="B28" s="270" t="s">
        <v>117</v>
      </c>
      <c r="C28" s="66"/>
      <c r="D28" s="1"/>
      <c r="E28" s="67"/>
      <c r="F28" s="1"/>
      <c r="G28" s="65"/>
      <c r="H28" s="1"/>
      <c r="I28" s="66"/>
      <c r="J28" s="67"/>
      <c r="K28" s="76"/>
      <c r="L28" s="1"/>
      <c r="N28" s="10"/>
      <c r="O28" s="10"/>
      <c r="P28" s="10"/>
      <c r="Q28" s="10"/>
    </row>
    <row r="29" spans="1:17" ht="16.5">
      <c r="A29" s="9" t="s">
        <v>168</v>
      </c>
      <c r="B29" s="164" t="s">
        <v>172</v>
      </c>
      <c r="C29" s="66"/>
      <c r="D29" s="1"/>
      <c r="E29" s="67"/>
      <c r="F29" s="1"/>
      <c r="G29" s="65"/>
      <c r="H29" s="1"/>
      <c r="I29" s="66"/>
      <c r="J29" s="67"/>
      <c r="K29" s="76"/>
      <c r="L29" s="1"/>
      <c r="N29" s="10"/>
      <c r="O29" s="10"/>
      <c r="P29" s="10"/>
      <c r="Q29" s="10"/>
    </row>
    <row r="30" spans="1:256" ht="16.5">
      <c r="A30" s="9" t="s">
        <v>169</v>
      </c>
      <c r="B30" s="271" t="s">
        <v>173</v>
      </c>
      <c r="C30" s="1"/>
      <c r="D30" s="1"/>
      <c r="E30" s="1"/>
      <c r="F30" s="1"/>
      <c r="G30" s="1"/>
      <c r="H30" s="1"/>
      <c r="I30" s="1"/>
      <c r="J30" s="1"/>
      <c r="K30" s="1"/>
      <c r="L30" s="1"/>
      <c r="M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16.5">
      <c r="A31" s="415" t="s">
        <v>148</v>
      </c>
      <c r="B31" s="9" t="s">
        <v>201</v>
      </c>
      <c r="C31" s="1"/>
      <c r="D31" s="1"/>
      <c r="E31" s="1"/>
      <c r="F31" s="1"/>
      <c r="G31" s="1"/>
      <c r="H31" s="1"/>
      <c r="I31" s="1"/>
      <c r="J31" s="1"/>
      <c r="K31" s="1"/>
      <c r="L31" s="1"/>
      <c r="M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16.5">
      <c r="A32" s="182" t="s">
        <v>115</v>
      </c>
      <c r="B32" s="9" t="s">
        <v>149</v>
      </c>
      <c r="C32" s="1"/>
      <c r="D32" s="1"/>
      <c r="E32" s="1"/>
      <c r="F32" s="1"/>
      <c r="G32" s="1"/>
      <c r="H32" s="1"/>
      <c r="I32" s="1"/>
      <c r="J32" s="1"/>
      <c r="K32" s="1"/>
      <c r="L32" s="1"/>
      <c r="M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ht="16.5" customHeight="1">
      <c r="A33" s="164" t="s">
        <v>146</v>
      </c>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2:256" ht="16.5">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ht="16.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17" ht="16.5">
      <c r="A36" s="10"/>
      <c r="B36" s="1"/>
      <c r="C36" s="66"/>
      <c r="D36" s="1"/>
      <c r="E36" s="67"/>
      <c r="F36" s="1"/>
      <c r="G36" s="65"/>
      <c r="H36" s="1"/>
      <c r="I36" s="66"/>
      <c r="J36" s="67"/>
      <c r="K36" s="67"/>
      <c r="L36" s="1"/>
      <c r="M36" s="65"/>
      <c r="N36" s="10"/>
      <c r="O36" s="10"/>
      <c r="P36" s="10"/>
      <c r="Q36" s="10"/>
    </row>
    <row r="37" spans="1:13" ht="16.5">
      <c r="A37" s="1"/>
      <c r="B37" s="1"/>
      <c r="C37" s="1"/>
      <c r="D37" s="1"/>
      <c r="E37" s="1"/>
      <c r="F37" s="1"/>
      <c r="G37" s="1"/>
      <c r="H37" s="1"/>
      <c r="I37" s="1"/>
      <c r="J37" s="1"/>
      <c r="K37" s="1"/>
      <c r="L37" s="1"/>
      <c r="M37" s="1"/>
    </row>
  </sheetData>
  <mergeCells count="4">
    <mergeCell ref="I4:M4"/>
    <mergeCell ref="C4:G4"/>
    <mergeCell ref="C5:G5"/>
    <mergeCell ref="I5:M5"/>
  </mergeCells>
  <printOptions horizontalCentered="1"/>
  <pageMargins left="0.5" right="0" top="0.31496062992126" bottom="0.196850393700787" header="0.511811023622047" footer="0.1"/>
  <pageSetup firstPageNumber="4" useFirstPageNumber="1" horizontalDpi="600" verticalDpi="600" orientation="landscape" paperSize="9" r:id="rId1"/>
  <headerFooter alignWithMargins="0">
    <oddFooter>&amp;R&amp;10頁 2</oddFooter>
  </headerFooter>
</worksheet>
</file>

<file path=xl/worksheets/sheet4.xml><?xml version="1.0" encoding="utf-8"?>
<worksheet xmlns="http://schemas.openxmlformats.org/spreadsheetml/2006/main" xmlns:r="http://schemas.openxmlformats.org/officeDocument/2006/relationships">
  <dimension ref="A1:M40"/>
  <sheetViews>
    <sheetView workbookViewId="0" topLeftCell="A1">
      <selection activeCell="A1" sqref="A1"/>
    </sheetView>
  </sheetViews>
  <sheetFormatPr defaultColWidth="9.00390625" defaultRowHeight="16.5"/>
  <cols>
    <col min="1" max="1" width="3.00390625" style="1" customWidth="1"/>
    <col min="2" max="2" width="36.25390625" style="1" customWidth="1"/>
    <col min="3" max="3" width="18.125" style="1" customWidth="1"/>
    <col min="4" max="4" width="2.50390625" style="1" customWidth="1"/>
    <col min="5" max="5" width="14.50390625" style="1" customWidth="1"/>
    <col min="6" max="6" width="2.50390625" style="1" customWidth="1"/>
    <col min="7" max="7" width="12.125" style="1" customWidth="1"/>
    <col min="8" max="8" width="3.50390625" style="1" customWidth="1"/>
    <col min="9" max="9" width="17.375" style="1" customWidth="1"/>
    <col min="10" max="10" width="2.75390625" style="1" customWidth="1"/>
    <col min="11" max="11" width="12.50390625" style="1" customWidth="1"/>
    <col min="12" max="12" width="1.75390625" style="1" customWidth="1"/>
    <col min="13" max="13" width="9.125" style="1" customWidth="1"/>
    <col min="14" max="14" width="3.00390625" style="1" customWidth="1"/>
    <col min="15" max="16384" width="9.00390625" style="1" customWidth="1"/>
  </cols>
  <sheetData>
    <row r="1" ht="18" customHeight="1">
      <c r="A1" s="62" t="s">
        <v>118</v>
      </c>
    </row>
    <row r="2" spans="3:13" ht="15" customHeight="1">
      <c r="C2" s="741" t="s">
        <v>69</v>
      </c>
      <c r="D2" s="741"/>
      <c r="E2" s="741"/>
      <c r="F2" s="741"/>
      <c r="G2" s="741"/>
      <c r="I2" s="741" t="s">
        <v>70</v>
      </c>
      <c r="J2" s="741"/>
      <c r="K2" s="741"/>
      <c r="L2" s="741"/>
      <c r="M2" s="741"/>
    </row>
    <row r="3" spans="1:13" ht="14.25" customHeight="1">
      <c r="A3" s="12"/>
      <c r="B3" s="12"/>
      <c r="C3" s="745" t="s">
        <v>121</v>
      </c>
      <c r="D3" s="745"/>
      <c r="E3" s="745"/>
      <c r="F3" s="745"/>
      <c r="G3" s="745"/>
      <c r="I3" s="745" t="s">
        <v>121</v>
      </c>
      <c r="J3" s="745"/>
      <c r="K3" s="745"/>
      <c r="L3" s="745"/>
      <c r="M3" s="745"/>
    </row>
    <row r="4" spans="1:13" ht="14.25" customHeight="1">
      <c r="A4" s="744"/>
      <c r="B4" s="744"/>
      <c r="C4" s="484" t="s">
        <v>243</v>
      </c>
      <c r="D4" s="8"/>
      <c r="E4" s="291" t="s">
        <v>181</v>
      </c>
      <c r="F4" s="8"/>
      <c r="G4" s="172" t="s">
        <v>49</v>
      </c>
      <c r="I4" s="484" t="s">
        <v>243</v>
      </c>
      <c r="J4" s="8"/>
      <c r="K4" s="291" t="s">
        <v>181</v>
      </c>
      <c r="L4" s="8"/>
      <c r="M4" s="172" t="s">
        <v>49</v>
      </c>
    </row>
    <row r="5" spans="1:13" ht="15" customHeight="1">
      <c r="A5" s="124" t="s">
        <v>119</v>
      </c>
      <c r="C5" s="379">
        <f>SUM(C7:C19)</f>
        <v>1456535.956074</v>
      </c>
      <c r="D5" s="380"/>
      <c r="E5" s="384">
        <v>1458977.247373</v>
      </c>
      <c r="F5" s="380"/>
      <c r="G5" s="398">
        <f>(C5-E5)/E5*100</f>
        <v>-0.16732894933047435</v>
      </c>
      <c r="I5" s="379">
        <f>SUM(I7:I19)</f>
        <v>4196.665231</v>
      </c>
      <c r="J5" s="380"/>
      <c r="K5" s="381">
        <f>SUM(K7:K19)</f>
        <v>9060.05155</v>
      </c>
      <c r="L5" s="380"/>
      <c r="M5" s="398">
        <f>(I5-K5)/K5*100</f>
        <v>-53.67945526755861</v>
      </c>
    </row>
    <row r="6" spans="1:13" ht="15" customHeight="1">
      <c r="A6" s="124" t="s">
        <v>120</v>
      </c>
      <c r="B6" s="68"/>
      <c r="C6" s="382">
        <f>C7+C8</f>
        <v>626527.8421779999</v>
      </c>
      <c r="D6" s="383"/>
      <c r="E6" s="384">
        <v>418187.428959</v>
      </c>
      <c r="F6" s="390"/>
      <c r="G6" s="398">
        <f>(C6-E6)/E6*100</f>
        <v>49.81986515893716</v>
      </c>
      <c r="I6" s="382">
        <f>I7+I8</f>
        <v>4196.665231</v>
      </c>
      <c r="J6" s="383"/>
      <c r="K6" s="384">
        <f>K7+K8</f>
        <v>9060.05155</v>
      </c>
      <c r="L6" s="390"/>
      <c r="M6" s="398">
        <f>(I6-K6)/K6*100</f>
        <v>-53.67945526755861</v>
      </c>
    </row>
    <row r="7" spans="1:13" ht="13.5" customHeight="1">
      <c r="A7" s="1" t="s">
        <v>73</v>
      </c>
      <c r="C7" s="382">
        <v>243512.415008</v>
      </c>
      <c r="D7" s="383"/>
      <c r="E7" s="384">
        <v>65759.5248</v>
      </c>
      <c r="F7" s="390"/>
      <c r="G7" s="398">
        <f>(C7-E7)/E7*100</f>
        <v>270.3074432922302</v>
      </c>
      <c r="I7" s="382">
        <v>340</v>
      </c>
      <c r="J7" s="383"/>
      <c r="K7" s="384">
        <v>216.83776</v>
      </c>
      <c r="L7" s="390"/>
      <c r="M7" s="398">
        <v>56.83</v>
      </c>
    </row>
    <row r="8" spans="1:13" ht="13.5" customHeight="1">
      <c r="A8" s="1" t="s">
        <v>74</v>
      </c>
      <c r="C8" s="382">
        <v>383015.4271699999</v>
      </c>
      <c r="D8" s="383"/>
      <c r="E8" s="384">
        <v>352427.904159</v>
      </c>
      <c r="F8" s="390"/>
      <c r="G8" s="398">
        <f>(C8-E8)/E8*100</f>
        <v>8.679086601837335</v>
      </c>
      <c r="I8" s="382">
        <v>3856.665231</v>
      </c>
      <c r="J8" s="383"/>
      <c r="K8" s="384">
        <v>8843.21379</v>
      </c>
      <c r="L8" s="390"/>
      <c r="M8" s="398">
        <f>(I8-K8)/K8*100</f>
        <v>-56.388420289452256</v>
      </c>
    </row>
    <row r="9" spans="1:11" ht="3.75" customHeight="1">
      <c r="A9" s="68"/>
      <c r="B9" s="69"/>
      <c r="C9" s="391"/>
      <c r="E9" s="392"/>
      <c r="F9" s="390"/>
      <c r="G9" s="450"/>
      <c r="K9" s="392"/>
    </row>
    <row r="10" spans="1:13" ht="15" customHeight="1">
      <c r="A10" s="70" t="s">
        <v>86</v>
      </c>
      <c r="B10" s="68"/>
      <c r="C10" s="437"/>
      <c r="E10" s="743"/>
      <c r="F10" s="743"/>
      <c r="G10" s="451"/>
      <c r="I10" s="66"/>
      <c r="J10" s="13"/>
      <c r="K10" s="384"/>
      <c r="M10" s="71"/>
    </row>
    <row r="11" spans="1:13" ht="13.5" customHeight="1">
      <c r="A11" s="1" t="s">
        <v>75</v>
      </c>
      <c r="C11" s="391"/>
      <c r="E11" s="393"/>
      <c r="F11" s="390"/>
      <c r="G11" s="450"/>
      <c r="I11" s="66"/>
      <c r="J11" s="13"/>
      <c r="K11" s="393"/>
      <c r="M11" s="71"/>
    </row>
    <row r="12" spans="1:13" ht="13.5" customHeight="1">
      <c r="A12" s="1" t="s">
        <v>53</v>
      </c>
      <c r="C12" s="385">
        <v>0</v>
      </c>
      <c r="D12" s="180"/>
      <c r="E12" s="394">
        <v>25.1</v>
      </c>
      <c r="F12" s="390"/>
      <c r="G12" s="398">
        <f>(C12-E12)/E12*100</f>
        <v>-100</v>
      </c>
      <c r="I12" s="391">
        <v>0</v>
      </c>
      <c r="J12" s="452"/>
      <c r="K12" s="393">
        <v>0</v>
      </c>
      <c r="L12" s="390"/>
      <c r="M12" s="449" t="s">
        <v>154</v>
      </c>
    </row>
    <row r="13" spans="1:13" ht="13.5" customHeight="1">
      <c r="A13" s="1" t="s">
        <v>84</v>
      </c>
      <c r="C13" s="385">
        <v>263290.63100000005</v>
      </c>
      <c r="D13" s="180"/>
      <c r="E13" s="394">
        <v>555886.73578</v>
      </c>
      <c r="F13" s="390"/>
      <c r="G13" s="398">
        <f>(C13-E13)/E13*100</f>
        <v>-52.63592130318414</v>
      </c>
      <c r="I13" s="74" t="s">
        <v>56</v>
      </c>
      <c r="J13" s="13"/>
      <c r="K13" s="75" t="s">
        <v>66</v>
      </c>
      <c r="M13" s="71"/>
    </row>
    <row r="14" spans="1:13" ht="13.5" customHeight="1">
      <c r="A14" s="1" t="s">
        <v>161</v>
      </c>
      <c r="C14" s="385">
        <v>519334.11600000004</v>
      </c>
      <c r="D14" s="180"/>
      <c r="E14" s="394">
        <v>443300.197</v>
      </c>
      <c r="F14" s="390"/>
      <c r="G14" s="398">
        <f>(C14-E14)/E14*100</f>
        <v>17.151790031800967</v>
      </c>
      <c r="I14" s="74" t="s">
        <v>56</v>
      </c>
      <c r="K14" s="75" t="s">
        <v>66</v>
      </c>
      <c r="M14" s="63"/>
    </row>
    <row r="15" spans="1:13" ht="13.5" customHeight="1">
      <c r="A15" s="1" t="s">
        <v>76</v>
      </c>
      <c r="C15" s="385">
        <v>47383.366896</v>
      </c>
      <c r="D15" s="180"/>
      <c r="E15" s="394">
        <v>41577.805634</v>
      </c>
      <c r="F15" s="390"/>
      <c r="G15" s="398">
        <f>(C15-E15)/E15*100</f>
        <v>13.963125695244822</v>
      </c>
      <c r="I15" s="74" t="s">
        <v>56</v>
      </c>
      <c r="K15" s="75" t="s">
        <v>66</v>
      </c>
      <c r="M15" s="63"/>
    </row>
    <row r="16" spans="1:13" ht="13.5" customHeight="1">
      <c r="A16" s="1" t="s">
        <v>106</v>
      </c>
      <c r="C16" s="386"/>
      <c r="D16" s="180"/>
      <c r="E16" s="395"/>
      <c r="F16" s="390"/>
      <c r="G16" s="394"/>
      <c r="I16" s="74"/>
      <c r="K16" s="75"/>
      <c r="M16" s="63"/>
    </row>
    <row r="17" spans="1:13" ht="13.5" customHeight="1">
      <c r="A17" s="1" t="s">
        <v>85</v>
      </c>
      <c r="C17" s="74" t="s">
        <v>56</v>
      </c>
      <c r="D17" s="180"/>
      <c r="E17" s="75" t="s">
        <v>66</v>
      </c>
      <c r="F17" s="390"/>
      <c r="G17" s="449" t="s">
        <v>154</v>
      </c>
      <c r="I17" s="74" t="s">
        <v>56</v>
      </c>
      <c r="K17" s="75" t="s">
        <v>66</v>
      </c>
      <c r="M17" s="63"/>
    </row>
    <row r="18" spans="1:12" ht="13.5" customHeight="1">
      <c r="A18" s="1" t="s">
        <v>72</v>
      </c>
      <c r="B18" s="73"/>
      <c r="C18" s="385">
        <v>0</v>
      </c>
      <c r="D18" s="273"/>
      <c r="E18" s="394">
        <v>0</v>
      </c>
      <c r="F18" s="390"/>
      <c r="G18" s="449" t="s">
        <v>154</v>
      </c>
      <c r="I18" s="74" t="s">
        <v>56</v>
      </c>
      <c r="J18" s="64"/>
      <c r="K18" s="75" t="s">
        <v>66</v>
      </c>
      <c r="L18" s="64"/>
    </row>
    <row r="19" spans="1:12" ht="13.5" customHeight="1">
      <c r="A19" s="1" t="s">
        <v>223</v>
      </c>
      <c r="B19" s="73"/>
      <c r="C19" s="385">
        <v>0</v>
      </c>
      <c r="D19" s="180"/>
      <c r="E19" s="393">
        <v>0</v>
      </c>
      <c r="F19" s="390"/>
      <c r="G19" s="449" t="s">
        <v>154</v>
      </c>
      <c r="I19" s="74" t="s">
        <v>56</v>
      </c>
      <c r="J19" s="64"/>
      <c r="K19" s="75" t="s">
        <v>66</v>
      </c>
      <c r="L19" s="64"/>
    </row>
    <row r="20" spans="1:12" ht="3.75" customHeight="1">
      <c r="A20" s="68"/>
      <c r="B20" s="73"/>
      <c r="C20" s="387"/>
      <c r="E20" s="396"/>
      <c r="F20" s="390"/>
      <c r="G20" s="390"/>
      <c r="I20" s="66"/>
      <c r="J20" s="64"/>
      <c r="K20" s="60"/>
      <c r="L20" s="64"/>
    </row>
    <row r="21" spans="1:13" ht="15" customHeight="1">
      <c r="A21" s="70" t="s">
        <v>87</v>
      </c>
      <c r="B21" s="73"/>
      <c r="C21" s="385">
        <f>SUM(C22:C31)</f>
        <v>15439486.881732002</v>
      </c>
      <c r="D21" s="180"/>
      <c r="E21" s="394">
        <f>SUM(E22:E31)</f>
        <v>17600713.868472</v>
      </c>
      <c r="F21" s="394"/>
      <c r="G21" s="398">
        <f>(C21-E21)/E21*100</f>
        <v>-12.279200735212129</v>
      </c>
      <c r="I21" s="385">
        <f>SUM(I22:I31)</f>
        <v>75761.805869</v>
      </c>
      <c r="J21" s="445"/>
      <c r="K21" s="394">
        <f>SUM(K22:K31)</f>
        <v>52086.992966000005</v>
      </c>
      <c r="L21" s="445"/>
      <c r="M21" s="398">
        <f>(I21-K21)/K21*100</f>
        <v>45.45244705996721</v>
      </c>
    </row>
    <row r="22" spans="1:13" ht="14.25" customHeight="1">
      <c r="A22" s="1" t="s">
        <v>52</v>
      </c>
      <c r="C22" s="385">
        <v>11564187.966318</v>
      </c>
      <c r="D22" s="180"/>
      <c r="E22" s="394">
        <v>12631832.352085</v>
      </c>
      <c r="F22" s="394"/>
      <c r="G22" s="398">
        <f>(C22-E22)/E22*100</f>
        <v>-8.452015163031952</v>
      </c>
      <c r="I22" s="391">
        <v>75761.464319</v>
      </c>
      <c r="J22" s="445"/>
      <c r="K22" s="393">
        <v>52084.066461</v>
      </c>
      <c r="L22" s="445"/>
      <c r="M22" s="398">
        <f>(I22-K22)/K22*100</f>
        <v>45.459963990579325</v>
      </c>
    </row>
    <row r="23" spans="1:13" ht="14.25" customHeight="1">
      <c r="A23" s="1" t="s">
        <v>50</v>
      </c>
      <c r="C23" s="388"/>
      <c r="D23" s="180"/>
      <c r="E23" s="397"/>
      <c r="F23" s="394"/>
      <c r="G23" s="398"/>
      <c r="I23" s="391"/>
      <c r="J23" s="445"/>
      <c r="K23" s="393"/>
      <c r="L23" s="445"/>
      <c r="M23" s="450"/>
    </row>
    <row r="24" spans="1:13" ht="14.25" customHeight="1">
      <c r="A24" s="1" t="s">
        <v>53</v>
      </c>
      <c r="C24" s="385">
        <v>524.068104</v>
      </c>
      <c r="D24" s="180"/>
      <c r="E24" s="394">
        <v>1130.247882</v>
      </c>
      <c r="F24" s="394"/>
      <c r="G24" s="398">
        <v>-53.63</v>
      </c>
      <c r="I24" s="453">
        <v>0.34155</v>
      </c>
      <c r="J24" s="454"/>
      <c r="K24" s="422">
        <v>2.926505</v>
      </c>
      <c r="L24" s="445"/>
      <c r="M24" s="398">
        <v>-90</v>
      </c>
    </row>
    <row r="25" spans="1:13" ht="14.25" customHeight="1">
      <c r="A25" s="1" t="s">
        <v>54</v>
      </c>
      <c r="C25" s="385">
        <v>1654894.758461</v>
      </c>
      <c r="D25" s="180"/>
      <c r="E25" s="394">
        <v>3433736.339892</v>
      </c>
      <c r="F25" s="394"/>
      <c r="G25" s="398">
        <f>(C25-E25)/E25*100</f>
        <v>-51.80483896695893</v>
      </c>
      <c r="I25" s="74" t="s">
        <v>56</v>
      </c>
      <c r="J25" s="64"/>
      <c r="K25" s="75" t="s">
        <v>66</v>
      </c>
      <c r="L25" s="64"/>
      <c r="M25" s="65"/>
    </row>
    <row r="26" spans="1:13" ht="14.25" customHeight="1">
      <c r="A26" s="1" t="s">
        <v>170</v>
      </c>
      <c r="C26" s="385">
        <v>1676064.952676</v>
      </c>
      <c r="D26" s="180"/>
      <c r="E26" s="394">
        <v>1039556.769605</v>
      </c>
      <c r="F26" s="394"/>
      <c r="G26" s="398">
        <f>(C26-E26)/E26*100</f>
        <v>61.228804590715505</v>
      </c>
      <c r="I26" s="74" t="s">
        <v>56</v>
      </c>
      <c r="J26" s="64"/>
      <c r="K26" s="75" t="s">
        <v>66</v>
      </c>
      <c r="L26" s="64"/>
      <c r="M26" s="65"/>
    </row>
    <row r="27" spans="1:13" ht="14.25" customHeight="1">
      <c r="A27" s="1" t="s">
        <v>51</v>
      </c>
      <c r="C27" s="385">
        <v>3.965775</v>
      </c>
      <c r="D27" s="390"/>
      <c r="E27" s="394">
        <v>7.39355</v>
      </c>
      <c r="F27" s="394"/>
      <c r="G27" s="398">
        <v>-42.86</v>
      </c>
      <c r="I27" s="74" t="s">
        <v>56</v>
      </c>
      <c r="J27" s="64"/>
      <c r="K27" s="75" t="s">
        <v>66</v>
      </c>
      <c r="L27" s="64"/>
      <c r="M27" s="60"/>
    </row>
    <row r="28" spans="1:13" ht="14.25" customHeight="1">
      <c r="A28" s="1" t="s">
        <v>107</v>
      </c>
      <c r="C28" s="388"/>
      <c r="D28" s="180"/>
      <c r="E28" s="397"/>
      <c r="F28" s="394"/>
      <c r="G28" s="449" t="s">
        <v>202</v>
      </c>
      <c r="I28" s="68"/>
      <c r="J28" s="64"/>
      <c r="K28" s="60"/>
      <c r="L28" s="64"/>
      <c r="M28" s="65"/>
    </row>
    <row r="29" spans="1:13" ht="14.25" customHeight="1">
      <c r="A29" s="1" t="s">
        <v>85</v>
      </c>
      <c r="C29" s="385">
        <v>499685.867133</v>
      </c>
      <c r="D29" s="180"/>
      <c r="E29" s="394">
        <v>441102.938807</v>
      </c>
      <c r="F29" s="394"/>
      <c r="G29" s="398">
        <f>(C29-E29)/E29*100</f>
        <v>13.28101066033304</v>
      </c>
      <c r="I29" s="74" t="s">
        <v>66</v>
      </c>
      <c r="J29" s="64"/>
      <c r="K29" s="75" t="s">
        <v>66</v>
      </c>
      <c r="L29" s="64"/>
      <c r="M29" s="65"/>
    </row>
    <row r="30" spans="1:13" ht="14.25" customHeight="1">
      <c r="A30" s="1" t="s">
        <v>72</v>
      </c>
      <c r="C30" s="385">
        <v>43078.106765</v>
      </c>
      <c r="D30" s="180"/>
      <c r="E30" s="394">
        <v>51494.25538499999</v>
      </c>
      <c r="F30" s="394"/>
      <c r="G30" s="398">
        <f>(C30-E30)/E30*100</f>
        <v>-16.343859246193844</v>
      </c>
      <c r="I30" s="74" t="s">
        <v>66</v>
      </c>
      <c r="J30" s="64"/>
      <c r="K30" s="75" t="s">
        <v>66</v>
      </c>
      <c r="L30" s="64"/>
      <c r="M30" s="65"/>
    </row>
    <row r="31" spans="1:13" ht="14.25" customHeight="1">
      <c r="A31" s="1" t="s">
        <v>223</v>
      </c>
      <c r="C31" s="385">
        <v>1047.1965000000002</v>
      </c>
      <c r="D31" s="180"/>
      <c r="E31" s="394">
        <v>1853.571266</v>
      </c>
      <c r="F31" s="394"/>
      <c r="G31" s="398">
        <v>-43.53</v>
      </c>
      <c r="I31" s="74" t="s">
        <v>66</v>
      </c>
      <c r="J31" s="64"/>
      <c r="K31" s="75" t="s">
        <v>66</v>
      </c>
      <c r="L31" s="64"/>
      <c r="M31" s="65"/>
    </row>
    <row r="32" spans="1:12" ht="3.75" customHeight="1">
      <c r="A32" s="68"/>
      <c r="B32" s="64"/>
      <c r="C32" s="448"/>
      <c r="D32" s="180"/>
      <c r="E32" s="389"/>
      <c r="F32" s="389"/>
      <c r="G32" s="390"/>
      <c r="I32" s="473"/>
      <c r="J32" s="64"/>
      <c r="K32" s="77"/>
      <c r="L32" s="77"/>
    </row>
    <row r="33" spans="1:13" ht="15" customHeight="1">
      <c r="A33" s="70" t="s">
        <v>88</v>
      </c>
      <c r="C33" s="385">
        <f>C21/C35</f>
        <v>62005.97141257832</v>
      </c>
      <c r="D33" s="180"/>
      <c r="E33" s="394">
        <f>E21/E35</f>
        <v>71839.64844274285</v>
      </c>
      <c r="F33" s="393"/>
      <c r="G33" s="398">
        <f>(C33-E33)/E33*100</f>
        <v>-13.688370201313138</v>
      </c>
      <c r="I33" s="385">
        <v>304</v>
      </c>
      <c r="J33" s="390"/>
      <c r="K33" s="393">
        <v>213</v>
      </c>
      <c r="L33" s="390"/>
      <c r="M33" s="398">
        <v>42.72</v>
      </c>
    </row>
    <row r="34" spans="3:13" ht="3.75" customHeight="1">
      <c r="C34" s="390"/>
      <c r="D34" s="180"/>
      <c r="E34" s="390"/>
      <c r="F34" s="390"/>
      <c r="G34" s="180"/>
      <c r="I34" s="438"/>
      <c r="J34" s="390"/>
      <c r="K34" s="390"/>
      <c r="L34" s="390"/>
      <c r="M34" s="455"/>
    </row>
    <row r="35" spans="1:13" s="68" customFormat="1" ht="15" customHeight="1">
      <c r="A35" s="68" t="s">
        <v>8</v>
      </c>
      <c r="C35" s="391">
        <v>249</v>
      </c>
      <c r="D35" s="273"/>
      <c r="E35" s="393">
        <v>245</v>
      </c>
      <c r="F35" s="390"/>
      <c r="G35" s="273"/>
      <c r="I35" s="391">
        <v>249</v>
      </c>
      <c r="J35" s="390"/>
      <c r="K35" s="390">
        <v>245</v>
      </c>
      <c r="L35" s="438"/>
      <c r="M35" s="438"/>
    </row>
    <row r="36" spans="3:11" s="68" customFormat="1" ht="6" customHeight="1">
      <c r="C36" s="66"/>
      <c r="E36" s="1"/>
      <c r="J36" s="1"/>
      <c r="K36" s="60"/>
    </row>
    <row r="37" spans="1:11" s="68" customFormat="1" ht="13.5" customHeight="1">
      <c r="A37" s="329" t="s">
        <v>203</v>
      </c>
      <c r="C37" s="66"/>
      <c r="E37" s="1"/>
      <c r="J37" s="1"/>
      <c r="K37" s="60"/>
    </row>
    <row r="38" spans="1:2" ht="18" customHeight="1">
      <c r="A38" s="482" t="s">
        <v>231</v>
      </c>
      <c r="B38" s="329"/>
    </row>
    <row r="39" ht="15.75">
      <c r="A39" s="271" t="s">
        <v>146</v>
      </c>
    </row>
    <row r="40" ht="15.75">
      <c r="A40" s="271" t="s">
        <v>175</v>
      </c>
    </row>
  </sheetData>
  <mergeCells count="6">
    <mergeCell ref="C2:G2"/>
    <mergeCell ref="I2:M2"/>
    <mergeCell ref="E10:F10"/>
    <mergeCell ref="A4:B4"/>
    <mergeCell ref="C3:G3"/>
    <mergeCell ref="I3:M3"/>
  </mergeCells>
  <printOptions horizontalCentered="1" verticalCentered="1"/>
  <pageMargins left="0" right="0" top="0" bottom="0" header="0.393700787401575" footer="0.1"/>
  <pageSetup firstPageNumber="5" useFirstPageNumber="1" horizontalDpi="600" verticalDpi="600" orientation="landscape" paperSize="9" r:id="rId1"/>
  <headerFooter alignWithMargins="0">
    <oddFooter>&amp;R&amp;10頁 3</oddFooter>
  </headerFooter>
</worksheet>
</file>

<file path=xl/worksheets/sheet5.xml><?xml version="1.0" encoding="utf-8"?>
<worksheet xmlns="http://schemas.openxmlformats.org/spreadsheetml/2006/main" xmlns:r="http://schemas.openxmlformats.org/officeDocument/2006/relationships">
  <dimension ref="A1:L17"/>
  <sheetViews>
    <sheetView workbookViewId="0" topLeftCell="A1">
      <selection activeCell="A1" sqref="A1"/>
    </sheetView>
  </sheetViews>
  <sheetFormatPr defaultColWidth="9.00390625" defaultRowHeight="16.5"/>
  <cols>
    <col min="1" max="1" width="49.375" style="1" customWidth="1"/>
    <col min="2" max="2" width="5.50390625" style="1" customWidth="1"/>
    <col min="3" max="3" width="12.125" style="1" customWidth="1"/>
    <col min="4" max="4" width="7.00390625" style="1" customWidth="1"/>
    <col min="5" max="5" width="17.25390625" style="1" customWidth="1"/>
    <col min="6" max="6" width="7.375" style="1" customWidth="1"/>
    <col min="7" max="7" width="11.125" style="1" customWidth="1"/>
    <col min="8" max="8" width="3.625" style="1" customWidth="1"/>
    <col min="9" max="9" width="9.125" style="1" bestFit="1" customWidth="1"/>
    <col min="10" max="10" width="6.375" style="1" customWidth="1"/>
    <col min="11" max="11" width="5.25390625" style="1" customWidth="1"/>
    <col min="12" max="16384" width="9.00390625" style="1" customWidth="1"/>
  </cols>
  <sheetData>
    <row r="1" ht="19.5">
      <c r="A1" s="62" t="s">
        <v>10</v>
      </c>
    </row>
    <row r="3" spans="2:7" ht="16.5" customHeight="1">
      <c r="B3" s="746"/>
      <c r="C3" s="746"/>
      <c r="E3" s="746"/>
      <c r="F3" s="746"/>
      <c r="G3" s="746"/>
    </row>
    <row r="4" spans="1:9" ht="17.25">
      <c r="A4" s="200"/>
      <c r="B4" s="200"/>
      <c r="C4" s="748" t="s">
        <v>122</v>
      </c>
      <c r="D4" s="748"/>
      <c r="E4" s="748"/>
      <c r="F4" s="200"/>
      <c r="G4" s="201"/>
      <c r="I4" s="79"/>
    </row>
    <row r="5" spans="1:7" ht="17.25">
      <c r="A5" s="202"/>
      <c r="B5" s="203"/>
      <c r="C5" s="292" t="s">
        <v>244</v>
      </c>
      <c r="D5" s="203"/>
      <c r="E5" s="293" t="s">
        <v>180</v>
      </c>
      <c r="F5" s="203"/>
      <c r="G5" s="204" t="s">
        <v>57</v>
      </c>
    </row>
    <row r="6" spans="1:7" ht="17.25">
      <c r="A6" s="202"/>
      <c r="B6" s="156"/>
      <c r="C6" s="205"/>
      <c r="D6" s="156"/>
      <c r="E6" s="206"/>
      <c r="F6" s="156"/>
      <c r="G6" s="207"/>
    </row>
    <row r="8" spans="1:11" ht="33" customHeight="1">
      <c r="A8" s="210" t="s">
        <v>59</v>
      </c>
      <c r="B8" s="200"/>
      <c r="C8" s="442">
        <v>21872.5</v>
      </c>
      <c r="D8" s="456"/>
      <c r="E8" s="442">
        <v>14387.48</v>
      </c>
      <c r="F8" s="200"/>
      <c r="G8" s="209">
        <f aca="true" t="shared" si="0" ref="G8:G13">(C8-E8)/E8*100</f>
        <v>52.0245380010954</v>
      </c>
      <c r="I8" s="80"/>
      <c r="K8" s="65"/>
    </row>
    <row r="9" spans="1:11" ht="33" customHeight="1">
      <c r="A9" s="210" t="s">
        <v>60</v>
      </c>
      <c r="B9" s="200"/>
      <c r="C9" s="442">
        <v>3052.01</v>
      </c>
      <c r="D9" s="456"/>
      <c r="E9" s="442">
        <v>1982.56</v>
      </c>
      <c r="F9" s="200"/>
      <c r="G9" s="209">
        <f t="shared" si="0"/>
        <v>53.942881930433394</v>
      </c>
      <c r="I9" s="80"/>
      <c r="K9" s="82"/>
    </row>
    <row r="10" spans="1:11" ht="33" customHeight="1">
      <c r="A10" s="210" t="s">
        <v>61</v>
      </c>
      <c r="B10" s="200"/>
      <c r="C10" s="442">
        <v>12794.13</v>
      </c>
      <c r="D10" s="456"/>
      <c r="E10" s="442">
        <v>7891.8</v>
      </c>
      <c r="F10" s="200"/>
      <c r="G10" s="209">
        <f t="shared" si="0"/>
        <v>62.11928837527558</v>
      </c>
      <c r="I10" s="80"/>
      <c r="K10" s="82"/>
    </row>
    <row r="11" spans="1:11" ht="33" customHeight="1">
      <c r="A11" s="210" t="s">
        <v>62</v>
      </c>
      <c r="B11" s="200"/>
      <c r="C11" s="442">
        <v>4059.89</v>
      </c>
      <c r="D11" s="456"/>
      <c r="E11" s="442">
        <v>3292.4</v>
      </c>
      <c r="F11" s="200"/>
      <c r="G11" s="209">
        <f t="shared" si="0"/>
        <v>23.310958571255007</v>
      </c>
      <c r="I11" s="80"/>
      <c r="K11" s="82"/>
    </row>
    <row r="12" spans="1:12" ht="33" customHeight="1">
      <c r="A12" s="208" t="s">
        <v>58</v>
      </c>
      <c r="B12" s="200"/>
      <c r="C12" s="442">
        <v>25564.96</v>
      </c>
      <c r="D12" s="456"/>
      <c r="E12" s="442">
        <v>17891.16</v>
      </c>
      <c r="F12" s="200"/>
      <c r="G12" s="209">
        <f>(C12-E12)/E12*100</f>
        <v>42.89157326858627</v>
      </c>
      <c r="I12" s="80"/>
      <c r="K12" s="65"/>
      <c r="L12" s="81"/>
    </row>
    <row r="13" spans="1:11" ht="33" customHeight="1">
      <c r="A13" s="208" t="s">
        <v>63</v>
      </c>
      <c r="B13" s="200"/>
      <c r="C13" s="442">
        <v>677.01</v>
      </c>
      <c r="D13" s="456"/>
      <c r="E13" s="442">
        <v>385.47</v>
      </c>
      <c r="F13" s="200"/>
      <c r="G13" s="209">
        <f t="shared" si="0"/>
        <v>75.63234492956649</v>
      </c>
      <c r="K13" s="63"/>
    </row>
    <row r="14" spans="5:11" ht="15.75">
      <c r="E14" s="72"/>
      <c r="G14" s="63"/>
      <c r="K14" s="63"/>
    </row>
    <row r="15" spans="1:11" ht="15.75">
      <c r="A15" s="72"/>
      <c r="B15" s="63"/>
      <c r="E15" s="747"/>
      <c r="F15" s="747"/>
      <c r="K15" s="65"/>
    </row>
    <row r="16" spans="5:11" ht="15.75">
      <c r="E16" s="72"/>
      <c r="G16" s="63"/>
      <c r="K16" s="63"/>
    </row>
    <row r="17" spans="1:11" ht="15.75">
      <c r="A17" s="72"/>
      <c r="E17" s="67"/>
      <c r="G17" s="65"/>
      <c r="I17" s="83"/>
      <c r="K17" s="65"/>
    </row>
  </sheetData>
  <mergeCells count="4">
    <mergeCell ref="B3:C3"/>
    <mergeCell ref="E3:G3"/>
    <mergeCell ref="E15:F15"/>
    <mergeCell ref="C4:E4"/>
  </mergeCells>
  <printOptions/>
  <pageMargins left="0.94488188976378" right="0" top="0.748031496062992" bottom="0.196850393700787" header="0.511811023622047" footer="0.1"/>
  <pageSetup firstPageNumber="6" useFirstPageNumber="1" horizontalDpi="600" verticalDpi="600" orientation="landscape" paperSize="9" r:id="rId1"/>
  <headerFooter alignWithMargins="0">
    <oddFooter>&amp;R&amp;10頁 4</oddFooter>
  </headerFooter>
</worksheet>
</file>

<file path=xl/worksheets/sheet6.xml><?xml version="1.0" encoding="utf-8"?>
<worksheet xmlns="http://schemas.openxmlformats.org/spreadsheetml/2006/main" xmlns:r="http://schemas.openxmlformats.org/officeDocument/2006/relationships">
  <dimension ref="A1:J24"/>
  <sheetViews>
    <sheetView workbookViewId="0" topLeftCell="A1">
      <selection activeCell="A1" sqref="A1"/>
    </sheetView>
  </sheetViews>
  <sheetFormatPr defaultColWidth="9.00390625" defaultRowHeight="16.5"/>
  <cols>
    <col min="1" max="1" width="19.75390625" style="0" customWidth="1"/>
    <col min="2" max="2" width="3.625" style="0" customWidth="1"/>
    <col min="3" max="3" width="30.00390625" style="0" customWidth="1"/>
    <col min="4" max="4" width="17.75390625" style="0" customWidth="1"/>
    <col min="5" max="5" width="8.75390625" style="0" customWidth="1"/>
    <col min="8" max="8" width="7.875" style="0" customWidth="1"/>
    <col min="9" max="9" width="6.50390625" style="0" customWidth="1"/>
    <col min="10" max="10" width="18.625" style="0" customWidth="1"/>
  </cols>
  <sheetData>
    <row r="1" spans="1:5" ht="19.5">
      <c r="A1" s="61" t="s">
        <v>345</v>
      </c>
      <c r="B1" s="62"/>
      <c r="C1" s="1"/>
      <c r="D1" s="1"/>
      <c r="E1" s="1"/>
    </row>
    <row r="2" spans="3:5" ht="16.5">
      <c r="C2" s="1"/>
      <c r="D2" s="1"/>
      <c r="E2" s="1"/>
    </row>
    <row r="3" spans="1:5" ht="18.75">
      <c r="A3" s="61"/>
      <c r="B3" s="61"/>
      <c r="C3" s="1"/>
      <c r="D3" s="1"/>
      <c r="E3" s="1"/>
    </row>
    <row r="4" spans="1:5" ht="16.5">
      <c r="A4" s="163" t="s">
        <v>68</v>
      </c>
      <c r="B4" s="163"/>
      <c r="C4" s="8"/>
      <c r="D4" s="8"/>
      <c r="E4" s="8"/>
    </row>
    <row r="5" spans="1:5" ht="27.75" customHeight="1">
      <c r="A5" s="259" t="s">
        <v>12</v>
      </c>
      <c r="B5" s="260"/>
      <c r="C5" s="261" t="s">
        <v>11</v>
      </c>
      <c r="D5" s="749" t="s">
        <v>220</v>
      </c>
      <c r="E5" s="750"/>
    </row>
    <row r="6" spans="1:7" ht="16.5">
      <c r="A6" s="649">
        <v>1</v>
      </c>
      <c r="B6" s="661"/>
      <c r="C6" s="662" t="s">
        <v>19</v>
      </c>
      <c r="D6" s="670">
        <v>24112.1</v>
      </c>
      <c r="E6" s="654"/>
      <c r="G6" s="174"/>
    </row>
    <row r="7" spans="1:7" ht="16.5">
      <c r="A7" s="287">
        <v>2</v>
      </c>
      <c r="B7" s="230"/>
      <c r="C7" s="315" t="s">
        <v>100</v>
      </c>
      <c r="D7" s="248">
        <v>13996.781635</v>
      </c>
      <c r="E7" s="351"/>
      <c r="G7" s="305"/>
    </row>
    <row r="8" spans="1:7" ht="16.5">
      <c r="A8" s="287">
        <v>3</v>
      </c>
      <c r="B8" s="230"/>
      <c r="C8" s="315" t="s">
        <v>13</v>
      </c>
      <c r="D8" s="248">
        <v>13747.59</v>
      </c>
      <c r="E8" s="351"/>
      <c r="G8" s="305"/>
    </row>
    <row r="9" spans="1:7" ht="16.5">
      <c r="A9" s="287">
        <v>4</v>
      </c>
      <c r="B9" s="230"/>
      <c r="C9" s="330" t="s">
        <v>89</v>
      </c>
      <c r="D9" s="248">
        <v>12193.041224</v>
      </c>
      <c r="E9" s="289"/>
      <c r="G9" s="305"/>
    </row>
    <row r="10" spans="1:7" ht="16.5">
      <c r="A10" s="287">
        <v>5</v>
      </c>
      <c r="B10" s="230"/>
      <c r="C10" s="330" t="s">
        <v>227</v>
      </c>
      <c r="D10" s="248">
        <v>7920.6</v>
      </c>
      <c r="E10" s="289"/>
      <c r="G10" s="305"/>
    </row>
    <row r="11" spans="1:7" ht="16.5" customHeight="1">
      <c r="A11" s="287">
        <v>6</v>
      </c>
      <c r="B11" s="230"/>
      <c r="C11" s="315" t="s">
        <v>101</v>
      </c>
      <c r="D11" s="248">
        <v>6391.439549000001</v>
      </c>
      <c r="E11" s="351"/>
      <c r="G11" s="305"/>
    </row>
    <row r="12" spans="1:7" ht="16.5" customHeight="1">
      <c r="A12" s="287">
        <v>7</v>
      </c>
      <c r="B12" s="230"/>
      <c r="C12" s="315" t="s">
        <v>34</v>
      </c>
      <c r="D12" s="248">
        <v>4782.02152</v>
      </c>
      <c r="E12" s="351"/>
      <c r="G12" s="305"/>
    </row>
    <row r="13" spans="1:7" ht="16.5">
      <c r="A13" s="287">
        <v>8</v>
      </c>
      <c r="B13" s="230"/>
      <c r="C13" s="351" t="s">
        <v>204</v>
      </c>
      <c r="D13" s="248">
        <v>3528.779697</v>
      </c>
      <c r="E13" s="351"/>
      <c r="G13" s="294"/>
    </row>
    <row r="14" spans="1:7" ht="16.5">
      <c r="A14" s="287">
        <v>9</v>
      </c>
      <c r="B14" s="230"/>
      <c r="C14" s="330" t="s">
        <v>140</v>
      </c>
      <c r="D14" s="248">
        <v>3128.441734</v>
      </c>
      <c r="E14" s="351"/>
      <c r="F14" s="174"/>
      <c r="G14" s="457"/>
    </row>
    <row r="15" spans="1:7" ht="16.5">
      <c r="A15" s="288">
        <v>10</v>
      </c>
      <c r="B15" s="229"/>
      <c r="C15" s="428" t="s">
        <v>205</v>
      </c>
      <c r="D15" s="251">
        <v>2410.962927</v>
      </c>
      <c r="E15" s="352"/>
      <c r="G15" s="305"/>
    </row>
    <row r="16" spans="1:5" ht="18" customHeight="1">
      <c r="A16" s="112"/>
      <c r="B16" s="112"/>
      <c r="C16" s="167"/>
      <c r="D16" s="168"/>
      <c r="E16" s="2"/>
    </row>
    <row r="17" ht="16.5">
      <c r="A17" s="9" t="s">
        <v>247</v>
      </c>
    </row>
    <row r="18" spans="1:5" ht="9" customHeight="1">
      <c r="A18" s="283"/>
      <c r="B18" s="112"/>
      <c r="C18" s="167"/>
      <c r="D18" s="168"/>
      <c r="E18" s="2"/>
    </row>
    <row r="19" spans="1:5" ht="16.5">
      <c r="A19" s="164" t="s">
        <v>346</v>
      </c>
      <c r="B19" s="164"/>
      <c r="C19" s="9"/>
      <c r="D19" s="9"/>
      <c r="E19" s="9"/>
    </row>
    <row r="20" spans="1:5" ht="9" customHeight="1">
      <c r="A20" s="283"/>
      <c r="B20" s="112"/>
      <c r="C20" s="167"/>
      <c r="D20" s="168"/>
      <c r="E20" s="2"/>
    </row>
    <row r="21" spans="1:4" ht="16.5">
      <c r="A21" s="9" t="s">
        <v>35</v>
      </c>
      <c r="B21" s="9"/>
      <c r="C21" s="9"/>
      <c r="D21" s="1"/>
    </row>
    <row r="22" ht="9" customHeight="1"/>
    <row r="24" ht="21" customHeight="1">
      <c r="J24" s="109"/>
    </row>
  </sheetData>
  <mergeCells count="1">
    <mergeCell ref="D5:E5"/>
  </mergeCells>
  <printOptions/>
  <pageMargins left="0.94488188976378" right="0" top="0.393700787401575" bottom="0.196850393700787" header="0.511811023622047" footer="0.1"/>
  <pageSetup firstPageNumber="8" useFirstPageNumber="1" horizontalDpi="600" verticalDpi="600" orientation="landscape" paperSize="9" r:id="rId1"/>
  <headerFooter alignWithMargins="0">
    <oddFooter>&amp;R&amp;10頁 5</oddFooter>
  </headerFooter>
</worksheet>
</file>

<file path=xl/worksheets/sheet7.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00390625" defaultRowHeight="16.5"/>
  <cols>
    <col min="1" max="1" width="19.75390625" style="0" customWidth="1"/>
    <col min="2" max="2" width="3.625" style="0" customWidth="1"/>
    <col min="3" max="3" width="27.125" style="0" customWidth="1"/>
    <col min="4" max="4" width="17.75390625" style="0" customWidth="1"/>
    <col min="5" max="5" width="8.75390625" style="0" customWidth="1"/>
    <col min="8" max="8" width="7.875" style="0" customWidth="1"/>
    <col min="9" max="9" width="6.50390625" style="0" customWidth="1"/>
    <col min="10" max="10" width="18.625" style="0" customWidth="1"/>
  </cols>
  <sheetData>
    <row r="1" spans="1:5" ht="19.5">
      <c r="A1" s="61" t="s">
        <v>347</v>
      </c>
      <c r="B1" s="62"/>
      <c r="C1" s="1"/>
      <c r="D1" s="1"/>
      <c r="E1" s="1"/>
    </row>
    <row r="2" spans="3:5" ht="16.5">
      <c r="C2" s="1"/>
      <c r="D2" s="1"/>
      <c r="E2" s="1"/>
    </row>
    <row r="3" spans="1:5" ht="18.75">
      <c r="A3" s="61"/>
      <c r="B3" s="61"/>
      <c r="C3" s="1"/>
      <c r="D3" s="1"/>
      <c r="E3" s="1"/>
    </row>
    <row r="4" spans="1:5" ht="16.5">
      <c r="A4" s="163" t="s">
        <v>68</v>
      </c>
      <c r="B4" s="163"/>
      <c r="C4" s="8"/>
      <c r="D4" s="8"/>
      <c r="E4" s="8"/>
    </row>
    <row r="5" spans="1:7" ht="27.75" customHeight="1">
      <c r="A5" s="259" t="s">
        <v>12</v>
      </c>
      <c r="B5" s="260"/>
      <c r="C5" s="399" t="s">
        <v>11</v>
      </c>
      <c r="D5" s="749" t="s">
        <v>197</v>
      </c>
      <c r="E5" s="750"/>
      <c r="G5" s="174"/>
    </row>
    <row r="6" spans="1:7" ht="19.5">
      <c r="A6" s="287">
        <v>1</v>
      </c>
      <c r="B6" s="230"/>
      <c r="C6" s="315" t="s">
        <v>13</v>
      </c>
      <c r="D6" s="248">
        <v>178704.83</v>
      </c>
      <c r="E6" s="353"/>
      <c r="G6" s="457"/>
    </row>
    <row r="7" spans="1:7" ht="16.5">
      <c r="A7" s="287">
        <v>2</v>
      </c>
      <c r="B7" s="230"/>
      <c r="C7" s="315" t="s">
        <v>15</v>
      </c>
      <c r="D7" s="248">
        <v>118807.18407199999</v>
      </c>
      <c r="E7" s="351"/>
      <c r="G7" s="305"/>
    </row>
    <row r="8" spans="1:7" ht="17.25">
      <c r="A8" s="287">
        <v>3</v>
      </c>
      <c r="B8" s="230"/>
      <c r="C8" s="348" t="s">
        <v>34</v>
      </c>
      <c r="D8" s="248">
        <v>76833.92575899999</v>
      </c>
      <c r="E8" s="351"/>
      <c r="G8" s="305"/>
    </row>
    <row r="9" spans="1:7" ht="16.5">
      <c r="A9" s="649">
        <v>4</v>
      </c>
      <c r="B9" s="661"/>
      <c r="C9" s="675" t="s">
        <v>19</v>
      </c>
      <c r="D9" s="670">
        <v>71084.9</v>
      </c>
      <c r="E9" s="676"/>
      <c r="G9" s="305"/>
    </row>
    <row r="10" spans="1:7" ht="17.25">
      <c r="A10" s="287">
        <v>5</v>
      </c>
      <c r="B10" s="230"/>
      <c r="C10" s="289" t="s">
        <v>14</v>
      </c>
      <c r="D10" s="248">
        <v>44218.262844000004</v>
      </c>
      <c r="E10" s="401"/>
      <c r="G10" s="373"/>
    </row>
    <row r="11" spans="1:7" ht="16.5" customHeight="1">
      <c r="A11" s="287">
        <v>6</v>
      </c>
      <c r="B11" s="230"/>
      <c r="C11" s="330" t="s">
        <v>89</v>
      </c>
      <c r="D11" s="248">
        <v>40637.634000000005</v>
      </c>
      <c r="E11" s="400"/>
      <c r="G11" s="457"/>
    </row>
    <row r="12" spans="1:7" ht="16.5">
      <c r="A12" s="287">
        <v>7</v>
      </c>
      <c r="B12" s="230"/>
      <c r="C12" s="330" t="s">
        <v>100</v>
      </c>
      <c r="D12" s="248">
        <v>36721.731457</v>
      </c>
      <c r="E12" s="354"/>
      <c r="G12" s="174"/>
    </row>
    <row r="13" spans="1:7" ht="16.5">
      <c r="A13" s="287">
        <v>8</v>
      </c>
      <c r="B13" s="230"/>
      <c r="C13" s="330" t="s">
        <v>94</v>
      </c>
      <c r="D13" s="248">
        <v>23077.839785999997</v>
      </c>
      <c r="E13" s="401"/>
      <c r="G13" s="457"/>
    </row>
    <row r="14" spans="1:7" ht="18">
      <c r="A14" s="287">
        <v>9</v>
      </c>
      <c r="B14" s="230"/>
      <c r="C14" s="315" t="s">
        <v>101</v>
      </c>
      <c r="D14" s="248">
        <v>20697.850829</v>
      </c>
      <c r="E14" s="286"/>
      <c r="F14" s="174"/>
      <c r="G14" s="174"/>
    </row>
    <row r="15" spans="1:7" ht="16.5">
      <c r="A15" s="288">
        <v>10</v>
      </c>
      <c r="B15" s="229"/>
      <c r="C15" s="428" t="s">
        <v>116</v>
      </c>
      <c r="D15" s="285">
        <v>18173.133632</v>
      </c>
      <c r="E15" s="352"/>
      <c r="G15" s="305"/>
    </row>
    <row r="16" spans="1:7" ht="18" customHeight="1">
      <c r="A16" s="112"/>
      <c r="B16" s="112"/>
      <c r="C16" s="167"/>
      <c r="D16" s="168"/>
      <c r="E16" s="2"/>
      <c r="G16" s="174"/>
    </row>
    <row r="17" spans="1:7" ht="16.5" customHeight="1">
      <c r="A17" s="9" t="s">
        <v>247</v>
      </c>
      <c r="B17" s="112"/>
      <c r="C17" s="167"/>
      <c r="D17" s="168"/>
      <c r="E17" s="2"/>
      <c r="G17" s="174"/>
    </row>
    <row r="18" spans="1:5" ht="9" customHeight="1">
      <c r="A18" s="112"/>
      <c r="B18" s="112"/>
      <c r="C18" s="167"/>
      <c r="D18" s="168"/>
      <c r="E18" s="2"/>
    </row>
    <row r="19" spans="1:4" ht="16.5">
      <c r="A19" s="9" t="s">
        <v>35</v>
      </c>
      <c r="B19" s="9"/>
      <c r="C19" s="9"/>
      <c r="D19" s="1"/>
    </row>
  </sheetData>
  <mergeCells count="1">
    <mergeCell ref="D5:E5"/>
  </mergeCells>
  <printOptions/>
  <pageMargins left="0.94488188976378" right="0" top="0.393700787401575" bottom="0.196850393700787" header="0.511811023622047" footer="0.1"/>
  <pageSetup firstPageNumber="9" useFirstPageNumber="1" horizontalDpi="600" verticalDpi="600" orientation="landscape" paperSize="9" r:id="rId1"/>
  <headerFooter alignWithMargins="0">
    <oddFooter>&amp;R&amp;10頁 6</oddFooter>
  </headerFooter>
</worksheet>
</file>

<file path=xl/worksheets/sheet8.xml><?xml version="1.0" encoding="utf-8"?>
<worksheet xmlns="http://schemas.openxmlformats.org/spreadsheetml/2006/main" xmlns:r="http://schemas.openxmlformats.org/officeDocument/2006/relationships">
  <dimension ref="A1:U24"/>
  <sheetViews>
    <sheetView workbookViewId="0" topLeftCell="A1">
      <selection activeCell="A1" sqref="A1"/>
    </sheetView>
  </sheetViews>
  <sheetFormatPr defaultColWidth="7.375" defaultRowHeight="16.5"/>
  <cols>
    <col min="1" max="1" width="24.875" style="91" customWidth="1"/>
    <col min="2" max="2" width="2.25390625" style="91" customWidth="1"/>
    <col min="3" max="3" width="1.00390625" style="90" customWidth="1"/>
    <col min="4" max="4" width="6.50390625" style="91" customWidth="1"/>
    <col min="5" max="5" width="0.74609375" style="91" customWidth="1"/>
    <col min="6" max="6" width="18.625" style="91" customWidth="1"/>
    <col min="7" max="7" width="2.875" style="91" customWidth="1"/>
    <col min="8" max="8" width="2.00390625" style="91" customWidth="1"/>
    <col min="9" max="9" width="6.75390625" style="91" customWidth="1"/>
    <col min="10" max="10" width="1.00390625" style="91" customWidth="1"/>
    <col min="11" max="11" width="18.75390625" style="91" customWidth="1"/>
    <col min="12" max="12" width="2.125" style="91" customWidth="1"/>
    <col min="13" max="13" width="13.375" style="91" customWidth="1"/>
    <col min="14" max="14" width="1.37890625" style="91" customWidth="1"/>
    <col min="15" max="15" width="10.875" style="91" customWidth="1"/>
    <col min="16" max="16384" width="7.375" style="91" customWidth="1"/>
  </cols>
  <sheetData>
    <row r="1" spans="1:14" ht="18.75">
      <c r="A1" s="215" t="s">
        <v>245</v>
      </c>
      <c r="B1" s="85"/>
      <c r="C1" s="86"/>
      <c r="D1" s="87"/>
      <c r="E1" s="87"/>
      <c r="F1" s="87"/>
      <c r="G1" s="88"/>
      <c r="H1" s="87"/>
      <c r="I1" s="88"/>
      <c r="J1" s="87"/>
      <c r="K1" s="88"/>
      <c r="L1" s="87"/>
      <c r="M1" s="89"/>
      <c r="N1" s="87"/>
    </row>
    <row r="2" spans="1:14" ht="18.75">
      <c r="A2" s="84"/>
      <c r="B2" s="85"/>
      <c r="C2" s="86"/>
      <c r="D2" s="87"/>
      <c r="E2" s="87"/>
      <c r="F2" s="87"/>
      <c r="G2" s="88"/>
      <c r="H2" s="87"/>
      <c r="I2" s="88"/>
      <c r="J2" s="87"/>
      <c r="K2" s="88"/>
      <c r="L2" s="87"/>
      <c r="M2" s="89"/>
      <c r="N2" s="87"/>
    </row>
    <row r="3" spans="1:14" ht="7.5" customHeight="1">
      <c r="A3" s="92"/>
      <c r="B3" s="93"/>
      <c r="C3" s="86"/>
      <c r="D3" s="94"/>
      <c r="E3" s="94"/>
      <c r="F3" s="94"/>
      <c r="H3" s="94"/>
      <c r="J3" s="94"/>
      <c r="L3" s="94"/>
      <c r="M3" s="89"/>
      <c r="N3" s="94"/>
    </row>
    <row r="4" spans="1:13" ht="14.25">
      <c r="A4" s="95" t="s">
        <v>44</v>
      </c>
      <c r="B4" s="96"/>
      <c r="D4" s="90"/>
      <c r="E4" s="90"/>
      <c r="F4" s="90"/>
      <c r="G4" s="90"/>
      <c r="H4" s="90"/>
      <c r="I4" s="90"/>
      <c r="J4" s="90"/>
      <c r="K4" s="90"/>
      <c r="L4" s="90"/>
      <c r="M4" s="90"/>
    </row>
    <row r="5" spans="1:14" ht="4.5" customHeight="1">
      <c r="A5" s="90"/>
      <c r="B5" s="90"/>
      <c r="D5" s="100"/>
      <c r="E5" s="90"/>
      <c r="F5" s="90"/>
      <c r="G5" s="90"/>
      <c r="H5" s="90"/>
      <c r="I5" s="90"/>
      <c r="J5" s="90"/>
      <c r="K5" s="90"/>
      <c r="L5" s="90"/>
      <c r="M5" s="100"/>
      <c r="N5" s="99"/>
    </row>
    <row r="6" spans="1:14" ht="27" customHeight="1">
      <c r="A6" s="252" t="s">
        <v>11</v>
      </c>
      <c r="B6" s="239"/>
      <c r="C6" s="240"/>
      <c r="D6" s="253" t="s">
        <v>12</v>
      </c>
      <c r="E6" s="241"/>
      <c r="F6" s="258" t="s">
        <v>221</v>
      </c>
      <c r="G6" s="242"/>
      <c r="H6" s="241"/>
      <c r="I6" s="253" t="s">
        <v>12</v>
      </c>
      <c r="J6" s="241"/>
      <c r="K6" s="258" t="s">
        <v>222</v>
      </c>
      <c r="L6" s="242"/>
      <c r="M6" s="257" t="s">
        <v>102</v>
      </c>
      <c r="N6" s="243"/>
    </row>
    <row r="7" spans="1:14" ht="16.5">
      <c r="A7" s="414" t="s">
        <v>13</v>
      </c>
      <c r="B7" s="254"/>
      <c r="C7" s="244"/>
      <c r="D7" s="245">
        <v>1</v>
      </c>
      <c r="E7" s="246"/>
      <c r="F7" s="248">
        <v>11582517.41</v>
      </c>
      <c r="G7" s="247"/>
      <c r="H7" s="244"/>
      <c r="I7" s="262">
        <v>1</v>
      </c>
      <c r="J7" s="246"/>
      <c r="K7" s="248">
        <v>9208934.1</v>
      </c>
      <c r="L7" s="247"/>
      <c r="M7" s="274">
        <f aca="true" t="shared" si="0" ref="M7:M16">(F7-K7)/K7*100</f>
        <v>25.77478874563779</v>
      </c>
      <c r="N7" s="247"/>
    </row>
    <row r="8" spans="1:14" ht="16.5">
      <c r="A8" s="414" t="s">
        <v>14</v>
      </c>
      <c r="B8" s="254"/>
      <c r="C8" s="486"/>
      <c r="D8" s="245">
        <v>2</v>
      </c>
      <c r="E8" s="246"/>
      <c r="F8" s="487">
        <v>3288766.769826</v>
      </c>
      <c r="G8" s="488"/>
      <c r="H8" s="489"/>
      <c r="I8" s="263">
        <v>2</v>
      </c>
      <c r="J8" s="458"/>
      <c r="K8" s="248">
        <v>3115803.510582</v>
      </c>
      <c r="L8" s="247"/>
      <c r="M8" s="490">
        <f t="shared" si="0"/>
        <v>5.551160676742812</v>
      </c>
      <c r="N8" s="491"/>
    </row>
    <row r="9" spans="1:14" ht="16.5">
      <c r="A9" s="414" t="s">
        <v>227</v>
      </c>
      <c r="B9" s="254"/>
      <c r="C9" s="244"/>
      <c r="D9" s="245">
        <v>3</v>
      </c>
      <c r="E9" s="246"/>
      <c r="F9" s="248">
        <v>3052581.34</v>
      </c>
      <c r="G9" s="247"/>
      <c r="H9" s="244"/>
      <c r="I9" s="263">
        <v>3</v>
      </c>
      <c r="J9" s="458"/>
      <c r="K9" s="248">
        <v>2248976.47</v>
      </c>
      <c r="L9" s="247"/>
      <c r="M9" s="274">
        <f t="shared" si="0"/>
        <v>35.73202657829495</v>
      </c>
      <c r="N9" s="247"/>
    </row>
    <row r="10" spans="1:14" ht="16.5">
      <c r="A10" s="414" t="s">
        <v>16</v>
      </c>
      <c r="B10" s="254"/>
      <c r="C10" s="244"/>
      <c r="D10" s="245">
        <v>4</v>
      </c>
      <c r="E10" s="246"/>
      <c r="F10" s="248">
        <v>2808354.600154</v>
      </c>
      <c r="G10" s="247"/>
      <c r="H10" s="244"/>
      <c r="I10" s="263">
        <v>4</v>
      </c>
      <c r="J10" s="458"/>
      <c r="K10" s="248">
        <v>2101745.85393</v>
      </c>
      <c r="L10" s="247"/>
      <c r="M10" s="274">
        <f t="shared" si="0"/>
        <v>33.62008517360604</v>
      </c>
      <c r="N10" s="247"/>
    </row>
    <row r="11" spans="1:14" s="98" customFormat="1" ht="16.5">
      <c r="A11" s="331" t="s">
        <v>15</v>
      </c>
      <c r="B11" s="255"/>
      <c r="C11" s="244"/>
      <c r="D11" s="245">
        <v>5</v>
      </c>
      <c r="E11" s="246"/>
      <c r="F11" s="248">
        <v>2719372.98494</v>
      </c>
      <c r="G11" s="247"/>
      <c r="H11" s="244"/>
      <c r="I11" s="263">
        <v>5</v>
      </c>
      <c r="J11" s="458"/>
      <c r="K11" s="248">
        <v>1868152.965373</v>
      </c>
      <c r="L11" s="247"/>
      <c r="M11" s="274">
        <f t="shared" si="0"/>
        <v>45.56479235612505</v>
      </c>
      <c r="N11" s="247"/>
    </row>
    <row r="12" spans="1:14" s="98" customFormat="1" ht="16.5">
      <c r="A12" s="332" t="s">
        <v>100</v>
      </c>
      <c r="B12" s="255"/>
      <c r="C12" s="244"/>
      <c r="D12" s="245">
        <v>6</v>
      </c>
      <c r="E12" s="246"/>
      <c r="F12" s="248">
        <v>2616812.786923</v>
      </c>
      <c r="G12" s="247"/>
      <c r="H12" s="244"/>
      <c r="I12" s="263">
        <v>6</v>
      </c>
      <c r="J12" s="458"/>
      <c r="K12" s="248">
        <v>1425354.02061</v>
      </c>
      <c r="L12" s="247"/>
      <c r="M12" s="274">
        <f t="shared" si="0"/>
        <v>83.59037467780101</v>
      </c>
      <c r="N12" s="247"/>
    </row>
    <row r="13" spans="1:14" s="98" customFormat="1" ht="16.5">
      <c r="A13" s="665" t="s">
        <v>19</v>
      </c>
      <c r="B13" s="666"/>
      <c r="C13" s="667"/>
      <c r="D13" s="668">
        <v>7</v>
      </c>
      <c r="E13" s="669"/>
      <c r="F13" s="670">
        <v>2259942.734538</v>
      </c>
      <c r="G13" s="671"/>
      <c r="H13" s="667"/>
      <c r="I13" s="672">
        <v>7</v>
      </c>
      <c r="J13" s="673"/>
      <c r="K13" s="670">
        <v>1328768.470899</v>
      </c>
      <c r="L13" s="671"/>
      <c r="M13" s="674">
        <f t="shared" si="0"/>
        <v>70.07799206802362</v>
      </c>
      <c r="N13" s="671"/>
    </row>
    <row r="14" spans="1:14" s="98" customFormat="1" ht="18.75" customHeight="1">
      <c r="A14" s="414" t="s">
        <v>18</v>
      </c>
      <c r="B14" s="255"/>
      <c r="C14" s="244"/>
      <c r="D14" s="245">
        <v>8</v>
      </c>
      <c r="E14" s="246"/>
      <c r="F14" s="248">
        <v>1611638.156597</v>
      </c>
      <c r="G14" s="247"/>
      <c r="H14" s="244"/>
      <c r="I14" s="263">
        <v>9</v>
      </c>
      <c r="J14" s="458"/>
      <c r="K14" s="248">
        <v>1033448.530471</v>
      </c>
      <c r="L14" s="247"/>
      <c r="M14" s="274">
        <f t="shared" si="0"/>
        <v>55.9475976866005</v>
      </c>
      <c r="N14" s="247"/>
    </row>
    <row r="15" spans="1:14" s="98" customFormat="1" ht="16.5">
      <c r="A15" s="414" t="s">
        <v>116</v>
      </c>
      <c r="B15" s="255"/>
      <c r="C15" s="244"/>
      <c r="D15" s="245">
        <v>9</v>
      </c>
      <c r="E15" s="246"/>
      <c r="F15" s="248">
        <v>1391417.57932</v>
      </c>
      <c r="G15" s="247"/>
      <c r="H15" s="244"/>
      <c r="I15" s="263">
        <v>10</v>
      </c>
      <c r="J15" s="458"/>
      <c r="K15" s="248">
        <v>948352.291645</v>
      </c>
      <c r="L15" s="247"/>
      <c r="M15" s="274">
        <f t="shared" si="0"/>
        <v>46.71948299997932</v>
      </c>
      <c r="N15" s="247"/>
    </row>
    <row r="16" spans="1:14" s="98" customFormat="1" ht="16.5">
      <c r="A16" s="425" t="s">
        <v>89</v>
      </c>
      <c r="B16" s="256"/>
      <c r="C16" s="249"/>
      <c r="D16" s="250">
        <v>10</v>
      </c>
      <c r="E16" s="426"/>
      <c r="F16" s="251">
        <v>1298058.156508</v>
      </c>
      <c r="G16" s="256"/>
      <c r="H16" s="249"/>
      <c r="I16" s="333">
        <v>15</v>
      </c>
      <c r="J16" s="426"/>
      <c r="K16" s="251">
        <v>591965.546372</v>
      </c>
      <c r="L16" s="256"/>
      <c r="M16" s="275">
        <f t="shared" si="0"/>
        <v>119.27934226298382</v>
      </c>
      <c r="N16" s="256"/>
    </row>
    <row r="17" spans="1:14" s="98" customFormat="1" ht="15.75">
      <c r="A17" s="103"/>
      <c r="B17" s="97"/>
      <c r="C17" s="100"/>
      <c r="D17" s="104"/>
      <c r="E17" s="97"/>
      <c r="F17" s="97"/>
      <c r="G17" s="99"/>
      <c r="H17" s="99"/>
      <c r="I17" s="101"/>
      <c r="J17" s="99"/>
      <c r="K17" s="99"/>
      <c r="L17" s="99"/>
      <c r="M17" s="102"/>
      <c r="N17" s="99"/>
    </row>
    <row r="18" spans="1:14" s="98" customFormat="1" ht="15.75">
      <c r="A18" s="363" t="s">
        <v>247</v>
      </c>
      <c r="B18" s="97"/>
      <c r="C18" s="100"/>
      <c r="D18" s="104"/>
      <c r="E18" s="97"/>
      <c r="F18" s="97"/>
      <c r="G18" s="99"/>
      <c r="H18" s="99"/>
      <c r="I18" s="101"/>
      <c r="J18" s="99"/>
      <c r="K18" s="99"/>
      <c r="L18" s="99"/>
      <c r="M18" s="102"/>
      <c r="N18" s="99"/>
    </row>
    <row r="19" spans="1:14" s="98" customFormat="1" ht="6" customHeight="1">
      <c r="A19" s="363"/>
      <c r="B19" s="97"/>
      <c r="C19" s="100"/>
      <c r="D19" s="104"/>
      <c r="E19" s="97"/>
      <c r="F19" s="97"/>
      <c r="G19" s="99"/>
      <c r="H19" s="99"/>
      <c r="I19" s="101"/>
      <c r="J19" s="99"/>
      <c r="K19" s="99"/>
      <c r="L19" s="99"/>
      <c r="M19" s="102"/>
      <c r="N19" s="99"/>
    </row>
    <row r="20" spans="1:21" s="468" customFormat="1" ht="15.75" customHeight="1">
      <c r="A20" s="363" t="s">
        <v>225</v>
      </c>
      <c r="B20" s="459"/>
      <c r="C20" s="459"/>
      <c r="D20" s="460"/>
      <c r="E20" s="459"/>
      <c r="F20" s="459"/>
      <c r="G20" s="459"/>
      <c r="H20" s="459"/>
      <c r="I20" s="460"/>
      <c r="J20" s="459"/>
      <c r="K20" s="461"/>
      <c r="L20" s="459"/>
      <c r="M20" s="462"/>
      <c r="N20" s="459"/>
      <c r="O20" s="463"/>
      <c r="P20" s="463"/>
      <c r="Q20" s="464"/>
      <c r="R20" s="465"/>
      <c r="S20" s="466"/>
      <c r="T20" s="465"/>
      <c r="U20" s="467"/>
    </row>
    <row r="21" spans="1:21" s="468" customFormat="1" ht="5.25" customHeight="1">
      <c r="A21" s="364"/>
      <c r="B21" s="459"/>
      <c r="C21" s="459"/>
      <c r="D21" s="460"/>
      <c r="E21" s="459"/>
      <c r="F21" s="459"/>
      <c r="G21" s="459"/>
      <c r="H21" s="459"/>
      <c r="I21" s="460"/>
      <c r="J21" s="459"/>
      <c r="K21" s="461"/>
      <c r="L21" s="459"/>
      <c r="M21" s="462"/>
      <c r="N21" s="459"/>
      <c r="O21" s="463"/>
      <c r="P21" s="463"/>
      <c r="Q21" s="464"/>
      <c r="R21" s="465"/>
      <c r="S21" s="466"/>
      <c r="T21" s="465"/>
      <c r="U21" s="467"/>
    </row>
    <row r="22" spans="1:14" s="98" customFormat="1" ht="15.75" customHeight="1">
      <c r="A22" s="364" t="s">
        <v>155</v>
      </c>
      <c r="B22" s="97"/>
      <c r="C22" s="100"/>
      <c r="D22" s="104"/>
      <c r="E22" s="97"/>
      <c r="F22" s="97"/>
      <c r="G22" s="99"/>
      <c r="H22" s="99"/>
      <c r="I22" s="101"/>
      <c r="J22" s="99"/>
      <c r="K22" s="99"/>
      <c r="L22" s="99"/>
      <c r="M22" s="102"/>
      <c r="N22" s="99"/>
    </row>
    <row r="23" spans="1:14" s="98" customFormat="1" ht="5.25" customHeight="1">
      <c r="A23" s="363"/>
      <c r="B23" s="97"/>
      <c r="C23" s="100"/>
      <c r="D23" s="104"/>
      <c r="E23" s="97"/>
      <c r="F23" s="97"/>
      <c r="G23" s="99"/>
      <c r="H23" s="99"/>
      <c r="I23" s="101"/>
      <c r="J23" s="99"/>
      <c r="K23" s="99"/>
      <c r="L23" s="99"/>
      <c r="M23" s="102"/>
      <c r="N23" s="99"/>
    </row>
    <row r="24" ht="12.75">
      <c r="A24" s="91" t="s">
        <v>146</v>
      </c>
    </row>
  </sheetData>
  <printOptions/>
  <pageMargins left="0.94488188976378" right="0" top="0.590551181102362" bottom="0.196850393700787" header="0.511811023622047" footer="0.1"/>
  <pageSetup firstPageNumber="10" useFirstPageNumber="1" horizontalDpi="600" verticalDpi="600" orientation="landscape" paperSize="9" r:id="rId1"/>
  <headerFooter alignWithMargins="0">
    <oddFooter>&amp;R&amp;10頁 7
</oddFooter>
  </headerFooter>
</worksheet>
</file>

<file path=xl/worksheets/sheet9.xml><?xml version="1.0" encoding="utf-8"?>
<worksheet xmlns="http://schemas.openxmlformats.org/spreadsheetml/2006/main" xmlns:r="http://schemas.openxmlformats.org/officeDocument/2006/relationships">
  <dimension ref="A1:L32"/>
  <sheetViews>
    <sheetView workbookViewId="0" topLeftCell="A1">
      <selection activeCell="A1" sqref="A1"/>
    </sheetView>
  </sheetViews>
  <sheetFormatPr defaultColWidth="9.00390625" defaultRowHeight="16.5"/>
  <cols>
    <col min="2" max="2" width="3.25390625" style="0" customWidth="1"/>
    <col min="3" max="3" width="28.375" style="0" customWidth="1"/>
    <col min="4" max="4" width="20.875" style="0" customWidth="1"/>
    <col min="5" max="5" width="9.75390625" style="0" customWidth="1"/>
  </cols>
  <sheetData>
    <row r="1" spans="1:5" ht="18.75">
      <c r="A1" s="61" t="s">
        <v>246</v>
      </c>
      <c r="B1" s="61"/>
      <c r="C1" s="1"/>
      <c r="D1" s="1"/>
      <c r="E1" s="1"/>
    </row>
    <row r="2" spans="1:5" ht="19.5">
      <c r="A2" s="284"/>
      <c r="B2" s="62"/>
      <c r="C2" s="1"/>
      <c r="D2" s="1"/>
      <c r="E2" s="1"/>
    </row>
    <row r="3" spans="1:5" ht="18.75">
      <c r="A3" s="61"/>
      <c r="B3" s="61"/>
      <c r="C3" s="1"/>
      <c r="D3" s="1"/>
      <c r="E3" s="1"/>
    </row>
    <row r="4" spans="1:5" ht="16.5">
      <c r="A4" s="163" t="s">
        <v>68</v>
      </c>
      <c r="B4" s="163"/>
      <c r="C4" s="8"/>
      <c r="D4" s="8"/>
      <c r="E4" s="8"/>
    </row>
    <row r="5" spans="1:5" ht="27" customHeight="1">
      <c r="A5" s="259" t="s">
        <v>12</v>
      </c>
      <c r="B5" s="260"/>
      <c r="C5" s="261" t="s">
        <v>11</v>
      </c>
      <c r="D5" s="749" t="s">
        <v>6</v>
      </c>
      <c r="E5" s="750"/>
    </row>
    <row r="6" spans="1:7" ht="16.5">
      <c r="A6" s="649">
        <v>1</v>
      </c>
      <c r="B6" s="661"/>
      <c r="C6" s="662" t="s">
        <v>19</v>
      </c>
      <c r="D6" s="663">
        <v>394362.16179800004</v>
      </c>
      <c r="E6" s="664"/>
      <c r="G6" s="305"/>
    </row>
    <row r="7" spans="1:7" ht="16.5">
      <c r="A7" s="226">
        <v>2</v>
      </c>
      <c r="B7" s="230"/>
      <c r="C7" s="472" t="s">
        <v>132</v>
      </c>
      <c r="D7" s="402">
        <v>153064.431956</v>
      </c>
      <c r="E7" s="238"/>
      <c r="G7" s="305"/>
    </row>
    <row r="8" spans="1:7" ht="16.5">
      <c r="A8" s="226">
        <v>3</v>
      </c>
      <c r="B8" s="230"/>
      <c r="C8" s="289" t="s">
        <v>17</v>
      </c>
      <c r="D8" s="402">
        <v>83145.80827300002</v>
      </c>
      <c r="E8" s="237"/>
      <c r="G8" s="305"/>
    </row>
    <row r="9" spans="1:7" ht="16.5">
      <c r="A9" s="226">
        <v>4</v>
      </c>
      <c r="B9" s="230"/>
      <c r="C9" s="315" t="s">
        <v>95</v>
      </c>
      <c r="D9" s="402">
        <v>32027.558016000003</v>
      </c>
      <c r="E9" s="237"/>
      <c r="G9" s="305"/>
    </row>
    <row r="10" spans="1:5" ht="16.5">
      <c r="A10" s="226">
        <v>5</v>
      </c>
      <c r="B10" s="230"/>
      <c r="C10" s="289" t="s">
        <v>214</v>
      </c>
      <c r="D10" s="402">
        <v>30864.882769</v>
      </c>
      <c r="E10" s="237"/>
    </row>
    <row r="11" spans="1:7" ht="16.5">
      <c r="A11" s="226">
        <v>6</v>
      </c>
      <c r="B11" s="230"/>
      <c r="C11" s="315" t="s">
        <v>16</v>
      </c>
      <c r="D11" s="402">
        <v>29552.42757</v>
      </c>
      <c r="E11" s="238"/>
      <c r="G11" s="305"/>
    </row>
    <row r="12" spans="1:7" ht="16.5">
      <c r="A12" s="226">
        <v>7</v>
      </c>
      <c r="B12" s="230"/>
      <c r="C12" s="315" t="s">
        <v>94</v>
      </c>
      <c r="D12" s="402">
        <v>13384.780081</v>
      </c>
      <c r="E12" s="238"/>
      <c r="G12" s="174"/>
    </row>
    <row r="13" spans="1:7" ht="16.5">
      <c r="A13" s="226">
        <v>8</v>
      </c>
      <c r="B13" s="230"/>
      <c r="C13" s="315" t="s">
        <v>96</v>
      </c>
      <c r="D13" s="402">
        <v>7140.48415</v>
      </c>
      <c r="E13" s="351"/>
      <c r="G13" s="174"/>
    </row>
    <row r="14" spans="1:7" ht="16.5">
      <c r="A14" s="226">
        <v>9</v>
      </c>
      <c r="B14" s="230"/>
      <c r="C14" s="315" t="s">
        <v>34</v>
      </c>
      <c r="D14" s="402">
        <v>4072.439263</v>
      </c>
      <c r="E14" s="351"/>
      <c r="G14" s="305"/>
    </row>
    <row r="15" spans="1:7" ht="16.5">
      <c r="A15" s="227">
        <v>10</v>
      </c>
      <c r="B15" s="229"/>
      <c r="C15" s="428" t="s">
        <v>215</v>
      </c>
      <c r="D15" s="403">
        <v>2915.3067439999995</v>
      </c>
      <c r="E15" s="352"/>
      <c r="F15" s="9"/>
      <c r="G15" s="457"/>
    </row>
    <row r="16" spans="1:7" ht="16.5">
      <c r="A16" s="112"/>
      <c r="B16" s="112"/>
      <c r="C16" s="167"/>
      <c r="D16" s="168"/>
      <c r="E16" s="2"/>
      <c r="G16" s="174"/>
    </row>
    <row r="17" spans="1:7" ht="16.5">
      <c r="A17" s="9" t="s">
        <v>247</v>
      </c>
      <c r="B17" s="164"/>
      <c r="C17" s="9"/>
      <c r="D17" s="9"/>
      <c r="E17" s="4"/>
      <c r="G17" s="174"/>
    </row>
    <row r="18" spans="1:5" ht="11.25" customHeight="1">
      <c r="A18" s="164"/>
      <c r="B18" s="164"/>
      <c r="C18" s="9"/>
      <c r="D18" s="9"/>
      <c r="E18" s="4"/>
    </row>
    <row r="19" spans="1:5" ht="16.5">
      <c r="A19" s="9" t="s">
        <v>97</v>
      </c>
      <c r="B19" s="164"/>
      <c r="C19" s="9"/>
      <c r="D19" s="9"/>
      <c r="E19" s="4"/>
    </row>
    <row r="20" spans="1:5" ht="9.75" customHeight="1">
      <c r="A20" s="9"/>
      <c r="B20" s="164"/>
      <c r="C20" s="9"/>
      <c r="D20" s="9"/>
      <c r="E20" s="4"/>
    </row>
    <row r="21" spans="1:5" ht="16.5">
      <c r="A21" s="9" t="s">
        <v>151</v>
      </c>
      <c r="B21" s="4"/>
      <c r="C21" s="4"/>
      <c r="D21" s="9"/>
      <c r="E21" s="4"/>
    </row>
    <row r="22" spans="1:5" ht="9" customHeight="1">
      <c r="A22" s="320"/>
      <c r="B22" s="4"/>
      <c r="C22" s="4"/>
      <c r="D22" s="9"/>
      <c r="E22" s="4"/>
    </row>
    <row r="23" ht="16.5">
      <c r="E23" s="4"/>
    </row>
    <row r="24" ht="9" customHeight="1">
      <c r="E24" s="4"/>
    </row>
    <row r="25" ht="16.5">
      <c r="E25" s="9"/>
    </row>
    <row r="26" ht="16.5">
      <c r="E26" s="9"/>
    </row>
    <row r="27" ht="16.5">
      <c r="E27" s="9"/>
    </row>
    <row r="32" ht="16.5">
      <c r="L32" s="109"/>
    </row>
  </sheetData>
  <mergeCells count="1">
    <mergeCell ref="D5:E5"/>
  </mergeCells>
  <printOptions/>
  <pageMargins left="0.748031496062992" right="0" top="0.984251968503937" bottom="0.196850393700787" header="0.511811023622047" footer="0.1"/>
  <pageSetup firstPageNumber="14" useFirstPageNumber="1" horizontalDpi="600" verticalDpi="600" orientation="landscape" paperSize="9" r:id="rId1"/>
  <headerFooter alignWithMargins="0">
    <oddFooter>&amp;R&amp;10頁 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Lau</dc:creator>
  <cp:keywords/>
  <dc:description/>
  <cp:lastModifiedBy>Vicky Tsui</cp:lastModifiedBy>
  <cp:lastPrinted>2010-01-11T11:06:24Z</cp:lastPrinted>
  <dcterms:created xsi:type="dcterms:W3CDTF">2004-12-20T03:44:07Z</dcterms:created>
  <dcterms:modified xsi:type="dcterms:W3CDTF">2010-01-12T07:25:06Z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235266382</vt:i4>
  </property>
  <property fmtid="{D5CDD505-2E9C-101B-9397-08002B2CF9AE}" pid="3" name="_EmailSubject">
    <vt:lpwstr>Year-end statistics</vt:lpwstr>
  </property>
  <property fmtid="{D5CDD505-2E9C-101B-9397-08002B2CF9AE}" pid="4" name="_AuthorEmail">
    <vt:lpwstr>TuChiHo@hkex.com.hk</vt:lpwstr>
  </property>
  <property fmtid="{D5CDD505-2E9C-101B-9397-08002B2CF9AE}" pid="5" name="_AuthorEmailDisplayName">
    <vt:lpwstr>Tu Chi Ho</vt:lpwstr>
  </property>
  <property fmtid="{D5CDD505-2E9C-101B-9397-08002B2CF9AE}" pid="6" name="_PreviousAdHocReviewCycleID">
    <vt:i4>-2005975819</vt:i4>
  </property>
  <property fmtid="{D5CDD505-2E9C-101B-9397-08002B2CF9AE}" pid="7" name="_ReviewingToolsShownOnce">
    <vt:lpwstr/>
  </property>
  <property fmtid="{D5CDD505-2E9C-101B-9397-08002B2CF9AE}" pid="8" name="ContentType">
    <vt:lpwstr>Document</vt:lpwstr>
  </property>
</Properties>
</file>