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8535" windowHeight="6330" tabRatio="738" activeTab="0"/>
  </bookViews>
  <sheets>
    <sheet name="cover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  <sheet name="page 11" sheetId="12" r:id="rId12"/>
    <sheet name="page 12" sheetId="13" r:id="rId13"/>
    <sheet name="page 13" sheetId="14" r:id="rId14"/>
    <sheet name="page 14" sheetId="15" r:id="rId15"/>
    <sheet name="page 15" sheetId="16" r:id="rId16"/>
    <sheet name="page 16" sheetId="17" r:id="rId17"/>
    <sheet name="page 17" sheetId="18" r:id="rId18"/>
    <sheet name="page 18" sheetId="19" r:id="rId19"/>
    <sheet name="page 19" sheetId="20" r:id="rId20"/>
    <sheet name="page 20" sheetId="21" r:id="rId21"/>
    <sheet name="page 21" sheetId="22" r:id="rId22"/>
    <sheet name="page 22" sheetId="23" r:id="rId23"/>
    <sheet name="page 23" sheetId="24" r:id="rId24"/>
    <sheet name="page 24" sheetId="25" r:id="rId25"/>
    <sheet name="page 25" sheetId="26" r:id="rId26"/>
    <sheet name="page 26" sheetId="27" r:id="rId27"/>
    <sheet name="page 27" sheetId="28" r:id="rId28"/>
    <sheet name="page 28" sheetId="29" r:id="rId29"/>
    <sheet name="page 29" sheetId="30" r:id="rId30"/>
    <sheet name="page 30" sheetId="31" r:id="rId31"/>
  </sheets>
  <externalReferences>
    <externalReference r:id="rId34"/>
  </externalReferences>
  <definedNames>
    <definedName name="__123Graph_AMAIN" hidden="1">#REF!</definedName>
    <definedName name="__123Graph_BMAIN" hidden="1">#REF!</definedName>
    <definedName name="__123Graph_LBL_AMAIN" hidden="1">#REF!</definedName>
    <definedName name="__123Graph_LBL_BMAIN" hidden="1">#REF!</definedName>
    <definedName name="__123Graph_XMAIN" hidden="1">#REF!</definedName>
    <definedName name="Database_MI">#REF!</definedName>
    <definedName name="_xlnm.Print_Area" localSheetId="0">'cover'!$A$1:$I$17</definedName>
    <definedName name="_xlnm.Print_Area" localSheetId="1">'page 1'!$A$1:$K$44</definedName>
    <definedName name="_xlnm.Print_Area" localSheetId="10">'page 10'!$A$1:$M$28</definedName>
    <definedName name="_xlnm.Print_Area" localSheetId="11">'page 11'!$A$1:$J$28</definedName>
    <definedName name="_xlnm.Print_Area" localSheetId="12">'page 12'!$A$1:$I$28</definedName>
    <definedName name="_xlnm.Print_Area" localSheetId="15">'page 15'!$A$1:$G$23</definedName>
    <definedName name="_xlnm.Print_Area" localSheetId="17">'page 17'!$A$1:$Q$29</definedName>
    <definedName name="_xlnm.Print_Area" localSheetId="18">'page 18'!$A$1:$M$28</definedName>
    <definedName name="_xlnm.Print_Area" localSheetId="19">'page 19'!$A$1:$D$29</definedName>
    <definedName name="_xlnm.Print_Area" localSheetId="2">'page 2'!$A$1:$K$29</definedName>
    <definedName name="_xlnm.Print_Area" localSheetId="20">'page 20'!$A$1:$O$34</definedName>
    <definedName name="_xlnm.Print_Area" localSheetId="21">'page 21'!$A$1:$K$29</definedName>
    <definedName name="_xlnm.Print_Area" localSheetId="22">'page 22'!$A$1:$J$31</definedName>
    <definedName name="_xlnm.Print_Area" localSheetId="23">'page 23'!$A$1:$M$28</definedName>
    <definedName name="_xlnm.Print_Area" localSheetId="24">'page 24'!$A$1:$H$30</definedName>
    <definedName name="_xlnm.Print_Area" localSheetId="25">'page 25'!$A$1:$K$31</definedName>
    <definedName name="_xlnm.Print_Area" localSheetId="26">'page 26'!$A$1:$K$33</definedName>
    <definedName name="_xlnm.Print_Area" localSheetId="27">'page 27'!$A$1:$H$35</definedName>
    <definedName name="_xlnm.Print_Area" localSheetId="28">'page 28'!$A$1:$E$33</definedName>
    <definedName name="_xlnm.Print_Area" localSheetId="29">'page 29'!$A$1:$M$40</definedName>
    <definedName name="_xlnm.Print_Area" localSheetId="3">'page 3'!$A$1:$M$38</definedName>
    <definedName name="_xlnm.Print_Area" localSheetId="30">'page 30'!$A$1:$L$38</definedName>
    <definedName name="_xlnm.Print_Area" localSheetId="4">'page 4'!$A$1:$M$41</definedName>
    <definedName name="_xlnm.Print_Area" localSheetId="5">'page 5'!$A$1:$J$22</definedName>
    <definedName name="_xlnm.Print_Area" localSheetId="7">'page 7'!$A$1:$R$31</definedName>
    <definedName name="Print_Area_MI">#REF!</definedName>
    <definedName name="T">#REF!</definedName>
    <definedName name="Z_4EF3E90D_5EC0_45A8_8D19_B9885200EEBF_.wvu.PrintArea" localSheetId="0" hidden="1">'cover'!$A$1:$J$14</definedName>
    <definedName name="Z_7A48645B_7044_45A5_ACA0_EF1CDAB4E46B_.wvu.PrintArea" localSheetId="0" hidden="1">'cover'!$A$1:$J$14</definedName>
    <definedName name="Z_D195F524_3C3B_47EF_8248_581528807A9C_.wvu.PrintArea" localSheetId="0" hidden="1">'cover'!$A$1:$J$14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<sst xmlns="http://schemas.openxmlformats.org/spreadsheetml/2006/main" count="819" uniqueCount="505">
  <si>
    <t>1.</t>
  </si>
  <si>
    <t>2.</t>
  </si>
  <si>
    <t xml:space="preserve">Securities Market Statistics </t>
  </si>
  <si>
    <t>3.</t>
  </si>
  <si>
    <t xml:space="preserve">China Dimension </t>
  </si>
  <si>
    <t>4.</t>
  </si>
  <si>
    <t xml:space="preserve">Derivatives Market Statistics </t>
  </si>
  <si>
    <t xml:space="preserve">Number of Newly Listed Derivative Warrants </t>
  </si>
  <si>
    <t>Market Performance</t>
  </si>
  <si>
    <t>% Change</t>
  </si>
  <si>
    <t>Number of trading days</t>
  </si>
  <si>
    <t>Number of listed securities</t>
  </si>
  <si>
    <t>Closing Indices</t>
  </si>
  <si>
    <t>Exchange</t>
  </si>
  <si>
    <t>Rank</t>
  </si>
  <si>
    <t>Market value</t>
  </si>
  <si>
    <t>Nasdaq</t>
  </si>
  <si>
    <t>Toronto</t>
  </si>
  <si>
    <t>IPO Funds Raised</t>
  </si>
  <si>
    <t>Company Name</t>
  </si>
  <si>
    <t>Turnover</t>
  </si>
  <si>
    <t>Year of Listing</t>
  </si>
  <si>
    <t>CHINA DIMENSION</t>
  </si>
  <si>
    <t>Performance of Mainland Enterprises</t>
  </si>
  <si>
    <t>Listed issuers</t>
  </si>
  <si>
    <t>Derivatives Market Statistics</t>
  </si>
  <si>
    <t>Volume</t>
  </si>
  <si>
    <t>(Contracts)</t>
  </si>
  <si>
    <t>Open Interest</t>
  </si>
  <si>
    <t>Total Futures</t>
  </si>
  <si>
    <t>Hang Seng Index Futures</t>
  </si>
  <si>
    <t>Mini-Hang Seng Index Futures</t>
  </si>
  <si>
    <t>Stock Futures</t>
  </si>
  <si>
    <t>One-month HIBOR Futures</t>
  </si>
  <si>
    <t xml:space="preserve">Three-month HIBOR Futures </t>
  </si>
  <si>
    <t>Three-year Exchange Fund Note Futures</t>
  </si>
  <si>
    <t>Total Options</t>
  </si>
  <si>
    <t>Hang Seng Index Options</t>
  </si>
  <si>
    <t xml:space="preserve">Mini-Hang Seng Index Options </t>
  </si>
  <si>
    <t>Stock Options</t>
  </si>
  <si>
    <t>Total Futures and Options</t>
  </si>
  <si>
    <t>New Records in the Derivatives Market</t>
  </si>
  <si>
    <t xml:space="preserve">Total Futures and Options  </t>
  </si>
  <si>
    <t>Market capitalisation  (HK$bil)</t>
  </si>
  <si>
    <t>H-Share Companies</t>
  </si>
  <si>
    <t>Red Chip Companies</t>
  </si>
  <si>
    <t>Figures are provisional</t>
  </si>
  <si>
    <t>Non-H Share Mainland Private Enterprises</t>
  </si>
  <si>
    <t>Page</t>
  </si>
  <si>
    <t>SECURITIES MARKET</t>
  </si>
  <si>
    <t xml:space="preserve">    - Equities</t>
  </si>
  <si>
    <t xml:space="preserve">    - Warrants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</si>
  <si>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Equity warrants</t>
    </r>
  </si>
  <si>
    <t>% Change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</si>
  <si>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</si>
  <si>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(HK$ billion)</t>
  </si>
  <si>
    <t xml:space="preserve">(HK$ billion) </t>
  </si>
  <si>
    <t xml:space="preserve">H-share companies are enterprises that are incorporated in the Mainland which are either controlled by Mainland Government entities or individuals.
</t>
  </si>
  <si>
    <t xml:space="preserve">Red chip companies are enterprises that are incorporated outside of the Mainland and are controlled by Mainland Government entities.
</t>
  </si>
  <si>
    <t xml:space="preserve">Non-H Share Mainland Private Enterprises are companies that are incorporated outside of the Mainland and are controlled by Mainland individuals. </t>
  </si>
  <si>
    <t>MAIN BOARD and GEM</t>
  </si>
  <si>
    <t>The share of Mainland enterprises of the equity market total is presented in percentage in bracket</t>
  </si>
  <si>
    <t>(30%)</t>
  </si>
  <si>
    <t>DERIVATIVES MARKET</t>
  </si>
  <si>
    <t>New Records in the Securities Market</t>
  </si>
  <si>
    <t>S&amp;P/HKEx LargeCap Index</t>
  </si>
  <si>
    <t xml:space="preserve">Hang Seng Index  </t>
  </si>
  <si>
    <t xml:space="preserve">Hang Seng Composite Index  </t>
  </si>
  <si>
    <r>
      <t>Hang Seng China Enterprises Index (H Shares)</t>
    </r>
  </si>
  <si>
    <r>
      <t>S&amp;P/HKEx GEM Index</t>
    </r>
  </si>
  <si>
    <t xml:space="preserve">    - iShares (trading only)</t>
  </si>
  <si>
    <t>bil</t>
  </si>
  <si>
    <t>NA</t>
  </si>
  <si>
    <t>Number of newly listed companies for year</t>
  </si>
  <si>
    <t>NA</t>
  </si>
  <si>
    <t>Percentage changes are calculated based on rounded figures</t>
  </si>
  <si>
    <t xml:space="preserve">    - Debt securities</t>
  </si>
  <si>
    <t xml:space="preserve"> Percentage changes are calculated based on rounded figures</t>
  </si>
  <si>
    <t>Securities Achieved Highest Turnover Record</t>
  </si>
  <si>
    <t>Source: World Federation of Exchanges (not including exchanges for which statistics are not available)</t>
  </si>
  <si>
    <t>Average daily equity turnover  (HK$mil)</t>
  </si>
  <si>
    <t>The figures exclude listed securities other than equities such as REITs and government bonds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</si>
  <si>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</si>
  <si>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</t>
    </r>
  </si>
  <si>
    <t xml:space="preserve">    - Unit trusts &amp; mutual funds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</si>
  <si>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</t>
    </r>
  </si>
  <si>
    <r>
      <t xml:space="preserve">FTSE/Xinhua China 25 Index Futures </t>
    </r>
    <r>
      <rPr>
        <vertAlign val="superscript"/>
        <sz val="13"/>
        <rFont val="Times New Roman"/>
        <family val="1"/>
      </rPr>
      <t>+</t>
    </r>
  </si>
  <si>
    <t>H-shares Index Futures</t>
  </si>
  <si>
    <r>
      <t xml:space="preserve">FTSE/Xinhua China 25 Index Options </t>
    </r>
    <r>
      <rPr>
        <vertAlign val="superscript"/>
        <sz val="13"/>
        <rFont val="Times New Roman"/>
        <family val="1"/>
      </rPr>
      <t>+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</si>
  <si>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  <r>
      <rPr>
        <vertAlign val="superscript"/>
        <sz val="12"/>
        <rFont val="Times New Roman"/>
        <family val="1"/>
      </rPr>
      <t xml:space="preserve"> +</t>
    </r>
  </si>
  <si>
    <t>2005</t>
  </si>
  <si>
    <t>2000</t>
  </si>
  <si>
    <t>1997</t>
  </si>
  <si>
    <t>2003</t>
  </si>
  <si>
    <t>(91%)</t>
  </si>
  <si>
    <t>(51%)</t>
  </si>
  <si>
    <t>(39%)</t>
  </si>
  <si>
    <t>(46%)</t>
  </si>
  <si>
    <t>*</t>
  </si>
  <si>
    <t xml:space="preserve">bil 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</si>
  <si>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^</t>
    </r>
  </si>
  <si>
    <t>(US$ million)</t>
  </si>
  <si>
    <t>Equity Funds Raised</t>
  </si>
  <si>
    <t xml:space="preserve">London </t>
  </si>
  <si>
    <t xml:space="preserve">Tokyo </t>
  </si>
  <si>
    <t xml:space="preserve">Euronext </t>
  </si>
  <si>
    <t>Others</t>
  </si>
  <si>
    <t xml:space="preserve">Shanghai </t>
  </si>
  <si>
    <t>Shenzhen</t>
  </si>
  <si>
    <t>Includes capital raised by issuers cross-listed on other exchanges, i.e. double-counting involved</t>
  </si>
  <si>
    <t xml:space="preserve">(US$ million) </t>
  </si>
  <si>
    <t>NYSE</t>
  </si>
  <si>
    <t>Deutsche Börse</t>
  </si>
  <si>
    <t>BME Spanish Exchanges</t>
  </si>
  <si>
    <t>Taiwan</t>
  </si>
  <si>
    <t>Shanghai</t>
  </si>
  <si>
    <t>Singapore</t>
  </si>
  <si>
    <t>Total equity funds raised (HK$bil)</t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</si>
  <si>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IPO funds raised (HK$bil)</t>
    </r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</si>
  <si>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Post IPO funds raised (HK$bil)</t>
    </r>
  </si>
  <si>
    <t xml:space="preserve">      - IPO funds raised</t>
  </si>
  <si>
    <t xml:space="preserve">      - Post IPO funds raised</t>
  </si>
  <si>
    <t xml:space="preserve">      - Warrants</t>
  </si>
  <si>
    <t xml:space="preserve">      - Debt securities</t>
  </si>
  <si>
    <t xml:space="preserve">      - Unit trusts &amp; mutual funds</t>
  </si>
  <si>
    <t xml:space="preserve">  Funds raised by other newly listed securities (HK$mil)</t>
  </si>
  <si>
    <t>Average daily turnover (HK$mil)</t>
  </si>
  <si>
    <t>^</t>
  </si>
  <si>
    <t>Total equity funds raised since Jan 1993 (HK$bil)</t>
  </si>
  <si>
    <t>Mainland Enterprises refer to the following:</t>
  </si>
  <si>
    <t>#</t>
  </si>
  <si>
    <t>Total Market Turnover</t>
  </si>
  <si>
    <r>
      <t xml:space="preserve">Market Capitalisation </t>
    </r>
    <r>
      <rPr>
        <b/>
        <vertAlign val="superscript"/>
        <sz val="13"/>
        <rFont val="Times New Roman"/>
        <family val="1"/>
      </rPr>
      <t>#</t>
    </r>
  </si>
  <si>
    <t>Trading Turnover of Derivative Warrants</t>
  </si>
  <si>
    <r>
      <t xml:space="preserve">Total turnover </t>
    </r>
    <r>
      <rPr>
        <b/>
        <vertAlign val="superscript"/>
        <sz val="12"/>
        <rFont val="Times New Roman"/>
        <family val="1"/>
      </rPr>
      <t xml:space="preserve"># </t>
    </r>
    <r>
      <rPr>
        <b/>
        <sz val="12"/>
        <rFont val="Times New Roman"/>
        <family val="1"/>
      </rPr>
      <t>(HK$mil)</t>
    </r>
  </si>
  <si>
    <t>Borsa Italiana</t>
  </si>
  <si>
    <t>Swiss Exchange</t>
  </si>
  <si>
    <t>Due to different reporting rules &amp; calculation methods, turnover figures are not entirely comparable</t>
  </si>
  <si>
    <t>Hong Kong</t>
  </si>
  <si>
    <t>Number of listed companies *</t>
  </si>
  <si>
    <t>Number of newly listed companies for year *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</si>
  <si>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</si>
  <si>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Switzerland</t>
  </si>
  <si>
    <t>Market value excludes investment funds</t>
  </si>
  <si>
    <t>(21 Dec 2005)</t>
  </si>
  <si>
    <t>Number of delistings</t>
  </si>
  <si>
    <t>New Funds Raised Records by Initial Public Offers</t>
  </si>
  <si>
    <r>
      <t xml:space="preserve">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Largest single IPO by a listed company</t>
    </r>
  </si>
  <si>
    <t>r</t>
  </si>
  <si>
    <r>
      <t xml:space="preserve">Market capitalisation (HK$bil) </t>
    </r>
    <r>
      <rPr>
        <b/>
        <vertAlign val="superscript"/>
        <sz val="12"/>
        <rFont val="Wingdings"/>
        <family val="0"/>
      </rPr>
      <t>²</t>
    </r>
  </si>
  <si>
    <t>Total funds raised (HK$mil)</t>
  </si>
  <si>
    <t xml:space="preserve">  Total equity funds raised  (HK$mil)</t>
  </si>
  <si>
    <t>Trading Turnover of H shares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</si>
  <si>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  </t>
    </r>
  </si>
  <si>
    <t>(55%)</t>
  </si>
  <si>
    <r>
      <t>²</t>
    </r>
    <r>
      <rPr>
        <sz val="10"/>
        <rFont val="Times New Roman"/>
        <family val="1"/>
      </rPr>
      <t xml:space="preserve">  </t>
    </r>
  </si>
  <si>
    <r>
      <t>*</t>
    </r>
    <r>
      <rPr>
        <sz val="10"/>
        <rFont val="Times New Roman"/>
        <family val="1"/>
      </rPr>
      <t xml:space="preserve">  </t>
    </r>
  </si>
  <si>
    <r>
      <t>r</t>
    </r>
    <r>
      <rPr>
        <sz val="12"/>
        <rFont val="新細明體"/>
        <family val="1"/>
      </rPr>
      <t xml:space="preserve"> </t>
    </r>
  </si>
  <si>
    <r>
      <t xml:space="preserve"> +</t>
    </r>
    <r>
      <rPr>
        <sz val="10"/>
        <rFont val="Times New Roman"/>
        <family val="1"/>
      </rPr>
      <t xml:space="preserve">  </t>
    </r>
  </si>
  <si>
    <t xml:space="preserve">The figures represent the total market capitalisation of all equity securities and exclude other listed securities such as REITs and government bonds.  Trading only stocks under </t>
  </si>
  <si>
    <t xml:space="preserve">^  </t>
  </si>
  <si>
    <r>
      <t>#</t>
    </r>
    <r>
      <rPr>
        <sz val="10"/>
        <rFont val="Times New Roman"/>
        <family val="1"/>
      </rPr>
      <t xml:space="preserve"> </t>
    </r>
  </si>
  <si>
    <t xml:space="preserve">^ </t>
  </si>
  <si>
    <t>Stock transactions in foreign currencies are excluded from the total turnover in value except iShares turnover</t>
  </si>
  <si>
    <t>The first REIT started trading from 25 November 2005</t>
  </si>
  <si>
    <r>
      <t xml:space="preserve"> 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</t>
    </r>
  </si>
  <si>
    <t>FTSE/Xinhua China 25 Index Futures and Options started trading on 23 May 2005</t>
  </si>
  <si>
    <t xml:space="preserve">NYSE  </t>
  </si>
  <si>
    <r>
      <t xml:space="preserve">                  </t>
    </r>
    <r>
      <rPr>
        <b/>
        <u val="single"/>
        <sz val="12"/>
        <rFont val="Times New Roman"/>
        <family val="1"/>
      </rPr>
      <t>Main Board</t>
    </r>
  </si>
  <si>
    <r>
      <t xml:space="preserve">                    </t>
    </r>
    <r>
      <rPr>
        <b/>
        <u val="single"/>
        <sz val="12"/>
        <rFont val="Times New Roman"/>
        <family val="1"/>
      </rPr>
      <t>GEM</t>
    </r>
  </si>
  <si>
    <t>Period-end</t>
  </si>
  <si>
    <t>Includes two companies that withdrew their listings on GEM and subsequently listed on the Main Board and four companies that withdrew their listings pursuant to privatisation</t>
  </si>
  <si>
    <t>Source: World Federation of Exchanges (WFE) (not including exchanges for which statistics are not available)</t>
  </si>
  <si>
    <t>Australian</t>
  </si>
  <si>
    <t>ò</t>
  </si>
  <si>
    <t>Tokyo</t>
  </si>
  <si>
    <t>GEM</t>
  </si>
  <si>
    <t xml:space="preserve">  pilot programmes are also excluded.</t>
  </si>
  <si>
    <t xml:space="preserve">Trading only stock for two iShares of ETF under pilot programmes are excluded </t>
  </si>
  <si>
    <t xml:space="preserve">The figures exclude listed securities other than equities such as REITs which are classified as Unit Trusts </t>
  </si>
  <si>
    <t>(HK$)</t>
  </si>
  <si>
    <t>Euronext</t>
  </si>
  <si>
    <t>Source : World Federation of Exchanges (WFE) Monthly Statistics</t>
  </si>
  <si>
    <t>(Year 2005)</t>
  </si>
  <si>
    <t>NEW RECORDS SET IN 2006</t>
  </si>
  <si>
    <t>Hang Seng Index</t>
  </si>
  <si>
    <t>S&amp;P/ HKEx LargeCap Index</t>
  </si>
  <si>
    <t>New Records Set in 2006</t>
  </si>
  <si>
    <t>Market Statistics 2006</t>
  </si>
  <si>
    <t>(66%)</t>
  </si>
  <si>
    <t>(35%)</t>
  </si>
  <si>
    <t>(28 Mar 2000)</t>
  </si>
  <si>
    <t>(15 Aug 2005)</t>
  </si>
  <si>
    <t>Hang Seng China Enterprises Index</t>
  </si>
  <si>
    <t>Luxembourg SE</t>
  </si>
  <si>
    <t>Total Equity Funds Raised (Jan - Nov 2006)</t>
  </si>
  <si>
    <t>Market Value of Shares of Domestic-listed Companies (Main and Parallel Markets) (As at November 2006)</t>
  </si>
  <si>
    <t>Total Turnover of Listed Covered Warrants  (Jan - Nov 2006)</t>
  </si>
  <si>
    <t>Korea Exchange</t>
  </si>
  <si>
    <t>0</t>
  </si>
  <si>
    <t>2006</t>
  </si>
  <si>
    <t>(31%)</t>
  </si>
  <si>
    <t>(38%)</t>
  </si>
  <si>
    <t>(Year 2000)</t>
  </si>
  <si>
    <t>The figures represent the total market capitalisation of all equity securities listed on the Main Board and Growth Enterprise Market (GEM)</t>
  </si>
  <si>
    <t>For the year ended</t>
  </si>
  <si>
    <t>Percentage changes are calculated based on rounded figures</t>
  </si>
  <si>
    <t>As as</t>
  </si>
  <si>
    <t>Up to</t>
  </si>
  <si>
    <t>Date</t>
  </si>
  <si>
    <t>Main Board + GEM</t>
  </si>
  <si>
    <t>  12,120,742,203,448</t>
  </si>
  <si>
    <t>  11,062,471,051,450</t>
  </si>
  <si>
    <t>  10,009,005,818,495</t>
  </si>
  <si>
    <t>     9,081,849,903,669</t>
  </si>
  <si>
    <t>     8,050,443,230,124</t>
  </si>
  <si>
    <t>     7,005,580,212,447</t>
  </si>
  <si>
    <t>     6,056,726,743,251</t>
  </si>
  <si>
    <t>     5,093,147,675,930</t>
  </si>
  <si>
    <t>     4,030,424,520,996</t>
  </si>
  <si>
    <t>     3,025,064,710,313</t>
  </si>
  <si>
    <t>* day-end figure</t>
  </si>
  <si>
    <t>IPO Equity Funds Raised (Jan - Nov 2006)</t>
  </si>
  <si>
    <t>Oslo</t>
  </si>
  <si>
    <t>Wiener Borse</t>
  </si>
  <si>
    <r>
      <t xml:space="preserve">Market Performance </t>
    </r>
    <r>
      <rPr>
        <b/>
        <sz val="12"/>
        <rFont val="Times New Roman"/>
        <family val="1"/>
      </rPr>
      <t>(continued)</t>
    </r>
  </si>
  <si>
    <t>BME Spanish Exchange</t>
  </si>
  <si>
    <t>*  The turnover on Deutsche Börse refers to that of the Frankfurt Exchange only. Due to multiple counting in the reporting system,</t>
  </si>
  <si>
    <t xml:space="preserve">  and exclude other listed securities such as REITs and government bonds. Trading only stocks under pilot programmes are also excluded.</t>
  </si>
  <si>
    <t xml:space="preserve">               63,410,362,080 </t>
  </si>
  <si>
    <t xml:space="preserve">               59,060,967,162 </t>
  </si>
  <si>
    <t xml:space="preserve">               58,478,528,687 </t>
  </si>
  <si>
    <t xml:space="preserve">               58,256,302,941 </t>
  </si>
  <si>
    <t xml:space="preserve">               57,858,926,280 </t>
  </si>
  <si>
    <t xml:space="preserve">               57,721,668,857 </t>
  </si>
  <si>
    <t xml:space="preserve">               57,212,882,306 </t>
  </si>
  <si>
    <t xml:space="preserve">               55,184,580,848 </t>
  </si>
  <si>
    <t xml:space="preserve">               54,721,524,780 </t>
  </si>
  <si>
    <t xml:space="preserve">               76,163,013,434 </t>
  </si>
  <si>
    <t>Pre-2006 Record</t>
  </si>
  <si>
    <t>Main Board</t>
  </si>
  <si>
    <t xml:space="preserve"> </t>
  </si>
  <si>
    <r>
      <t xml:space="preserve">      - Callable bull / bear contracts </t>
    </r>
    <r>
      <rPr>
        <vertAlign val="superscript"/>
        <sz val="12"/>
        <rFont val="Times New Roman"/>
        <family val="1"/>
      </rPr>
      <t>+</t>
    </r>
  </si>
  <si>
    <t>+</t>
  </si>
  <si>
    <t>Market Capitalisation Milestones*</t>
  </si>
  <si>
    <r>
      <t xml:space="preserve">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IPO equity capital raised by H shares</t>
    </r>
  </si>
  <si>
    <r>
      <t>H-shares Index Options</t>
    </r>
    <r>
      <rPr>
        <vertAlign val="superscript"/>
        <sz val="13"/>
        <rFont val="Times New Roman"/>
        <family val="1"/>
      </rPr>
      <t xml:space="preserve"> </t>
    </r>
  </si>
  <si>
    <t xml:space="preserve">Ten Largest Daily Turnover Value in 2006 </t>
  </si>
  <si>
    <t xml:space="preserve">Most companies listed on the Osaka Securities Exchange (OSE) (ranked sixth as at November 2006) are primarily listed on the Tokyo Stock Exchange.  </t>
  </si>
  <si>
    <t xml:space="preserve">  Similarly, most companies listed on the National Stock Exchange of India (NSE) (ranked 16th as at November 2006) are primarily listed on the </t>
  </si>
  <si>
    <t xml:space="preserve">  Bombay Stock Exchange (ranked 15th as at November 2006).  To avoid duplication, OSE and NSE are not included in the comparison.</t>
  </si>
  <si>
    <t>Average Daily Turnover</t>
  </si>
  <si>
    <t>The Link REIT (0823) raised $21.6 billion through its IPO in 2005</t>
  </si>
  <si>
    <t>Includes two companies that withdrew their listings on GEM and subsequently listed on the Main Board and two companies that withdrew their listings pursuant to privatisation</t>
  </si>
  <si>
    <t>~</t>
  </si>
  <si>
    <t>Turnover in the Derivatives Market (Jan - Oct 2006)</t>
  </si>
  <si>
    <t>Number of Contracts Traded</t>
  </si>
  <si>
    <t>(million)</t>
  </si>
  <si>
    <t>Korea</t>
  </si>
  <si>
    <t>EUREX</t>
  </si>
  <si>
    <t>Euronext.Liffe</t>
  </si>
  <si>
    <t>Chicago Board of Trade</t>
  </si>
  <si>
    <t>Chicago Board Options Exchange</t>
  </si>
  <si>
    <t>Chicago Mercantile Exchange</t>
  </si>
  <si>
    <t>Mexico</t>
  </si>
  <si>
    <t>Brazil</t>
  </si>
  <si>
    <t>Philadelphia</t>
  </si>
  <si>
    <t>American Stock Exchange</t>
  </si>
  <si>
    <t xml:space="preserve">Taiwan  </t>
  </si>
  <si>
    <t>Sydney</t>
  </si>
  <si>
    <t>The figures include turnover in Stock Options, Single Stock Futures, Stock Index Options and Futures and Bond Options and Futures</t>
  </si>
  <si>
    <t>It should be noted that contracts vary in size</t>
  </si>
  <si>
    <t>Notional Turnover in the Derivatives Market (Jan - Oct 2006)</t>
  </si>
  <si>
    <t>Notional Turnover</t>
  </si>
  <si>
    <t xml:space="preserve">Some exchanges provide information regarding turnover in terms of number of contracts traded only but the corresponding turnover in terms of notional value is not available.  </t>
  </si>
  <si>
    <t xml:space="preserve">  Readers should exercise caution when comparing performance </t>
  </si>
  <si>
    <t xml:space="preserve">The notional value of derivatives is the number of contracts traded multiplied by the contracts’ underlying value. The contracts’ underlying value is calculated by multiplying </t>
  </si>
  <si>
    <t xml:space="preserve">  the market price of the underlying asset for each contract times the contract’s multiplier. It is an approximate measure of the underlying value of the number of contracts traded</t>
  </si>
  <si>
    <t>Mini Hang Seng Index Futures</t>
  </si>
  <si>
    <t>FTSE/Xinhua China 25 Index Futures</t>
  </si>
  <si>
    <t>Mini Hang Seng Index Options</t>
  </si>
  <si>
    <t>H-shares Index Options</t>
  </si>
  <si>
    <r>
      <t xml:space="preserve">Hang Seng China-Affiliated Corporations Index (Red Chips)  </t>
    </r>
  </si>
  <si>
    <t>Osaka</t>
  </si>
  <si>
    <t>(29 May 2006)</t>
  </si>
  <si>
    <t>The figures include two companies which switched their listings from GEM to the Main Board in both 2005 and 2006</t>
  </si>
  <si>
    <t>Bank of China (3988)</t>
  </si>
  <si>
    <t>China Merchants Bank (3968)</t>
  </si>
  <si>
    <t>China Communications Construction (1800)</t>
  </si>
  <si>
    <t>Shui On Land (0272)</t>
  </si>
  <si>
    <t>Kingboard Laminates (1888)</t>
  </si>
  <si>
    <t>Shimao Property (0813)</t>
  </si>
  <si>
    <t>Nine Dragons Paper (2689)</t>
  </si>
  <si>
    <t>China Construction Bank (0939)</t>
  </si>
  <si>
    <t>China Unicom (0762)</t>
  </si>
  <si>
    <t>China Mobile (0941)</t>
  </si>
  <si>
    <t>China Life Insurance (2628)</t>
  </si>
  <si>
    <t>Sinopec (0386)</t>
  </si>
  <si>
    <t>China Shenhua Energy (1088)</t>
  </si>
  <si>
    <t>PetroChina (0857)</t>
  </si>
  <si>
    <t>Includes 424 Dow Jones Industrial Average Futures contracts that ceased trading on 21 March 2005</t>
  </si>
  <si>
    <t>(Up to the end of 2006)</t>
  </si>
  <si>
    <t xml:space="preserve">  Number of Contracts</t>
  </si>
  <si>
    <t>Total Equity Funds Raised and Total Number of Newly Listed Companies (Main Board and GEM)</t>
  </si>
  <si>
    <t>Total IPO</t>
  </si>
  <si>
    <t>Total Post</t>
  </si>
  <si>
    <t xml:space="preserve">Total Equity </t>
  </si>
  <si>
    <t xml:space="preserve">Total no. of </t>
  </si>
  <si>
    <t>Year</t>
  </si>
  <si>
    <t>Funds Raised</t>
  </si>
  <si>
    <t>Newly Listed Companies</t>
  </si>
  <si>
    <t>(HK$ billion)</t>
  </si>
  <si>
    <t>GEM commenced operations in November 1999.  The figures before this date solely show the performance of the Main Board</t>
  </si>
  <si>
    <t>MAIN BOARD</t>
  </si>
  <si>
    <t>Equity Funds Raised and Number of Newly Listed Companies</t>
  </si>
  <si>
    <t>Post IPO Funds Raised</t>
  </si>
  <si>
    <t>Total Equity Funds Raised</t>
  </si>
  <si>
    <t>No. of Newly Listed Companies</t>
  </si>
  <si>
    <t>Ten Largest HK-listed Companies by Turnover in 2006</t>
  </si>
  <si>
    <t xml:space="preserve">(HK$ billion) </t>
  </si>
  <si>
    <r>
      <t xml:space="preserve"># </t>
    </r>
    <r>
      <rPr>
        <sz val="10"/>
        <rFont val="Times New Roman"/>
        <family val="1"/>
      </rPr>
      <t xml:space="preserve">  Figures are provisional</t>
    </r>
  </si>
  <si>
    <r>
      <t>#</t>
    </r>
    <r>
      <rPr>
        <sz val="10"/>
        <rFont val="Times New Roman"/>
        <family val="1"/>
      </rPr>
      <t xml:space="preserve"> Figures are provisional </t>
    </r>
  </si>
  <si>
    <r>
      <t>#</t>
    </r>
    <r>
      <rPr>
        <sz val="10"/>
        <rFont val="Times New Roman"/>
        <family val="1"/>
      </rPr>
      <t xml:space="preserve"> Figures are provisional</t>
    </r>
  </si>
  <si>
    <t>(up to the end of December 2006)</t>
  </si>
  <si>
    <t>Total Annual Trading Value and Number of New Listings of Derivative Warrants and Equity Warrants</t>
  </si>
  <si>
    <t>Total Annual Trading
Value of Derivative Warrants</t>
  </si>
  <si>
    <t>No. of Newly Listed Derivative Warrants</t>
  </si>
  <si>
    <t>Total Annual Trading
Value of Equity Warrants</t>
  </si>
  <si>
    <t>No. of Newly Listed Equity Warrants</t>
  </si>
  <si>
    <t>Total Annual Trading
Value of Derivative and Equity Warrants</t>
  </si>
  <si>
    <t>No. of Newly Listed Derivative and Equity Warrants</t>
  </si>
  <si>
    <t>MAIN BOARD and GEM</t>
  </si>
  <si>
    <t>Market Capitalisation of Mainland Enterprises</t>
  </si>
  <si>
    <t>As at
Year-end</t>
  </si>
  <si>
    <t>Market Capitalisation 
of H Shares</t>
  </si>
  <si>
    <t>Market Capitalisation
of Red Chips</t>
  </si>
  <si>
    <t>Market Capitalisation of 
Non-H Share Mainland 
Private Enterprises</t>
  </si>
  <si>
    <t>Total Market Capitalisation of Mainland Enterprises</t>
  </si>
  <si>
    <t>% of Mainland Enterprises of Total Market Capitalisation</t>
  </si>
  <si>
    <t>Market total no of listed co</t>
  </si>
  <si>
    <t>Overall market mc</t>
  </si>
  <si>
    <t>Number of Issuers of Mainland Enterprises</t>
  </si>
  <si>
    <t>No. of Issuers 
(H Shares)</t>
  </si>
  <si>
    <t>No. of Issuers
(Red Chips)</t>
  </si>
  <si>
    <t>No. of Issuers (Non-H Share 
Mainland Private Enterprises)</t>
  </si>
  <si>
    <t>Total No. of Issuers (Mainland Enterprises)</t>
  </si>
  <si>
    <t>% of Mainland Enterprises of Total Number of Listed Companies in the Equity Market</t>
  </si>
  <si>
    <t>Total Annual Trading Turnover of Mainland Enterprises</t>
  </si>
  <si>
    <t>Total Annual Trading 
Turnover of H Shares</t>
  </si>
  <si>
    <t>Total Annual Trading 
Turnover of Red Chips</t>
  </si>
  <si>
    <t>Total Annual Trading  
Turnover of 
Non-H Share Mainland
Private Enterprises</t>
  </si>
  <si>
    <t xml:space="preserve">Total Annual Trading Turnover of Mainland Enterprises </t>
  </si>
  <si>
    <t>% of Mainland Enterprises of Total Annual Equity Turnover</t>
  </si>
  <si>
    <t>Total Equity turnover (HK$bil)</t>
  </si>
  <si>
    <t>Up to the end of 2006</t>
  </si>
  <si>
    <t>(28 Dec 2006)</t>
  </si>
  <si>
    <t>China Coal Energy (1898)</t>
  </si>
  <si>
    <t>China Communications Services (0552)</t>
  </si>
  <si>
    <t>(63%)</t>
  </si>
  <si>
    <t>(73%)</t>
  </si>
  <si>
    <t>the end of 2006</t>
  </si>
  <si>
    <t>(50%)</t>
  </si>
  <si>
    <t>(60%)</t>
  </si>
  <si>
    <t>(28 Nov 2006)</t>
  </si>
  <si>
    <t>(6 Nov 2006)</t>
  </si>
  <si>
    <t>(22 Dec 2006)</t>
  </si>
  <si>
    <t>(27 Dec 2006)</t>
  </si>
  <si>
    <t>(24 Nov 2006)</t>
  </si>
  <si>
    <r>
      <t xml:space="preserve">    - Callable bull / bear contracts </t>
    </r>
    <r>
      <rPr>
        <vertAlign val="superscript"/>
        <sz val="12"/>
        <rFont val="Times New Roman"/>
        <family val="1"/>
      </rPr>
      <t>#</t>
    </r>
  </si>
  <si>
    <t>As at year end</t>
  </si>
  <si>
    <t>Callable bull / bear contracts began trading on 12 June 2006</t>
  </si>
  <si>
    <t>5.</t>
  </si>
  <si>
    <t>6.</t>
  </si>
  <si>
    <t>Participant Statistics</t>
  </si>
  <si>
    <t>IPO equity capital raised*</t>
  </si>
  <si>
    <t xml:space="preserve">Total Equity Capital Raised Record* </t>
  </si>
  <si>
    <r>
      <t>bil</t>
    </r>
    <r>
      <rPr>
        <b/>
        <sz val="13"/>
        <rFont val="Times New Roman"/>
        <family val="1"/>
      </rPr>
      <t xml:space="preserve">  </t>
    </r>
  </si>
  <si>
    <t xml:space="preserve">bil    </t>
  </si>
  <si>
    <t>(Nov 2006)</t>
  </si>
  <si>
    <t>(Aug 1997)</t>
  </si>
  <si>
    <t>The figure excludes funds raised by REITs, which are classified as Unit Trusts.  Total IPO funds raised by the Champion REIT (2778)</t>
  </si>
  <si>
    <t xml:space="preserve">Ten Largest IPO Funds Raised by Newly HK Listed Companies in 2006 </t>
  </si>
  <si>
    <t>GEM commenced operations in November 1999</t>
  </si>
  <si>
    <t>HSBC (0005)</t>
  </si>
  <si>
    <t>Hutchison Whampoa (0013)</t>
  </si>
  <si>
    <t>CCASS STATISTICS</t>
  </si>
  <si>
    <t xml:space="preserve">                         Up to year-end</t>
  </si>
  <si>
    <t>Average Daily Exchange Trades Handled by CCASS</t>
  </si>
  <si>
    <t>-          Number of Trades</t>
  </si>
  <si>
    <t>-          Value of Trades</t>
  </si>
  <si>
    <t>HK$33.9 billion</t>
  </si>
  <si>
    <t>HK$18.3 billion</t>
  </si>
  <si>
    <t>-          Share Quantity Involved</t>
  </si>
  <si>
    <t>38.4 billion</t>
  </si>
  <si>
    <t>23.4 billion</t>
  </si>
  <si>
    <t>Average Daily Settlement Instructions (SIs) Settled by CCASS</t>
  </si>
  <si>
    <t>-          Number of SIs</t>
  </si>
  <si>
    <t>-          Value of SIs</t>
  </si>
  <si>
    <t>HK$87.1 billion</t>
  </si>
  <si>
    <t>HK$46.2 billion</t>
  </si>
  <si>
    <t>21.7 billion</t>
  </si>
  <si>
    <t>14.1 billion</t>
  </si>
  <si>
    <t>Average Daily Investor Settlement Instructions (ISIs) Settled by CCASS</t>
  </si>
  <si>
    <t>-          Number of ISIs</t>
  </si>
  <si>
    <t>-          Value of ISIs</t>
  </si>
  <si>
    <t>HK$220.2 million</t>
  </si>
  <si>
    <t>HK$100.0 million</t>
  </si>
  <si>
    <t>77.2 million</t>
  </si>
  <si>
    <t>70.7 million</t>
  </si>
  <si>
    <t xml:space="preserve">                   Up to year-end</t>
  </si>
  <si>
    <t>Average Daily Settlement Efficiency of CNS Stock Positions on Due Day (T+2)</t>
  </si>
  <si>
    <t>Average Daily Settlement Efficiency of CNS Stock Positions on the Day following the Due Day (T+3)</t>
  </si>
  <si>
    <t>Average Daily Buy-ins Executed on T+3</t>
  </si>
  <si>
    <t>-          Number of Brokers Involved</t>
  </si>
  <si>
    <t>-          Number of Buy-ins</t>
  </si>
  <si>
    <t>-          Value of Buy-ins</t>
  </si>
  <si>
    <t>HK$6.6 million</t>
  </si>
  <si>
    <t>HK$2.7 million</t>
  </si>
  <si>
    <t>Shares Deposited in the CCASS Depository</t>
  </si>
  <si>
    <t>-          Number of Shares</t>
  </si>
  <si>
    <t>1,657.6 billion</t>
  </si>
  <si>
    <t>1,309.9 billion</t>
  </si>
  <si>
    <t>-          Percentage of Total Issued Share Capital of the Admitted Securities</t>
  </si>
  <si>
    <t>-          Value of Shares</t>
  </si>
  <si>
    <t>HK$5,754.9 billion</t>
  </si>
  <si>
    <t>HK$3,026.9 billion</t>
  </si>
  <si>
    <t>-          Percentage of the Total Market Capitalisation of the Admitted Securities</t>
  </si>
  <si>
    <t>STATUS OF EXCHANGE PARTICIPANTS AND TRADING RIGHTS HOLDERS</t>
  </si>
  <si>
    <t xml:space="preserve">               As at year-end</t>
  </si>
  <si>
    <t xml:space="preserve">                As at year-end</t>
  </si>
  <si>
    <t>Trading</t>
  </si>
  <si>
    <t>Non-trading</t>
  </si>
  <si>
    <t>N/A</t>
  </si>
  <si>
    <t>Corporate</t>
  </si>
  <si>
    <t>Individual</t>
  </si>
  <si>
    <t>Partnership</t>
  </si>
  <si>
    <t>Average no. of trading rights held by Exchange Participants</t>
  </si>
  <si>
    <t>and Trading Rights Holders*</t>
  </si>
  <si>
    <t>The Stock and Futures Exchanges require any person who registers as a participant of the relevant exchange to hold a Trading Right of the respective exchange</t>
  </si>
  <si>
    <t xml:space="preserve">Stock Exchange Trading Rights Holders refer to (i) those non-trading members of the Stock Exchange as of 6 March 2000 when the exchange merger completed; and (ii) former individual </t>
  </si>
  <si>
    <t xml:space="preserve">  participants of the Stock Exchange who ceased to be a participant effective 1 April 2005 following the amendments to the Rules of the Stock Exchange and now solely holding a Trading Right </t>
  </si>
  <si>
    <t xml:space="preserve">  of the Stock Exchange</t>
  </si>
  <si>
    <t>Futures Exchange Trading Rights Holders refer to former members/participants of the Futures Exchange who resigned as a participant and now solely holding a Trading Right of the Futures Exchange</t>
  </si>
  <si>
    <t xml:space="preserve">* </t>
  </si>
  <si>
    <t>Average no. of trading rights held by Exchange Participants and Trading Rights Holders = Total no. of trading rights held/Total no. of Exchange Participants and Trading Rights Holders.</t>
  </si>
  <si>
    <t xml:space="preserve">STATUS OF CLEARING PARTICIPANTS </t>
  </si>
  <si>
    <t>As at year-end</t>
  </si>
  <si>
    <t>CCASS</t>
  </si>
  <si>
    <t>Broker Participants</t>
  </si>
  <si>
    <t>Clearing Agency Participants</t>
  </si>
  <si>
    <t>Custodian Participants</t>
  </si>
  <si>
    <t>Stock Pledgee Participants</t>
  </si>
  <si>
    <t>HKCC</t>
  </si>
  <si>
    <t>Clearing Participants</t>
  </si>
  <si>
    <t>General Clearing Participants</t>
  </si>
  <si>
    <t>SEOCH</t>
  </si>
  <si>
    <t>Direct Clearing Participants</t>
  </si>
  <si>
    <t>Note:</t>
  </si>
  <si>
    <t>A Broker Participant must be an Exchange Participant of SEHK</t>
  </si>
  <si>
    <t xml:space="preserve">A Clearing Agency Participant must be a body operating the central securities clearing and settlement system or central securities depository system.  The only  </t>
  </si>
  <si>
    <t xml:space="preserve">  Clearing Agency Participant at the moment is SEOCH</t>
  </si>
  <si>
    <t xml:space="preserve">A Custodian Participant must be an authorised institution under the Banking Ordinance, a trust company under the Trustee Ordinance or a licensed corporation under the </t>
  </si>
  <si>
    <t xml:space="preserve">  Securities and Futures Ordinance</t>
  </si>
  <si>
    <t xml:space="preserve">Both a Clearing Participant and a General Clearing Participant must be an Exchange Participant of HKFE  </t>
  </si>
  <si>
    <t>A Clearing Participant is entitled to clear Futures Contracts and/or Options Contracts concluded by itself</t>
  </si>
  <si>
    <t>A General Clearing Participant is entitled to clear Futures Contracts and/or Options Contracts concluded by itself and on behalf of non-clearing Participants with</t>
  </si>
  <si>
    <t xml:space="preserve">  which it has entered into a Clearing Agreement</t>
  </si>
  <si>
    <t xml:space="preserve">A Direct Clearing Participant and a General Clearing Participant must be an Options Trading Exchange Participant of SEHK  </t>
  </si>
  <si>
    <t>A Direct Clearing Participant is entitled to clear Stock Options Contracts concluded by itself</t>
  </si>
  <si>
    <t xml:space="preserve">A General Clearing Participant is entitled to clear Stock Options Contracts concluded by itself and on behalf of non-clearing Participants with which it has entered into a </t>
  </si>
  <si>
    <t xml:space="preserve">  Clearing Agreement</t>
  </si>
  <si>
    <r>
      <t xml:space="preserve">            </t>
    </r>
    <r>
      <rPr>
        <b/>
        <u val="single"/>
        <sz val="12"/>
        <rFont val="Times New Roman"/>
        <family val="1"/>
      </rPr>
      <t>Stock Exchange</t>
    </r>
  </si>
  <si>
    <r>
      <t xml:space="preserve">             </t>
    </r>
    <r>
      <rPr>
        <b/>
        <u val="single"/>
        <sz val="12"/>
        <rFont val="Times New Roman"/>
        <family val="1"/>
      </rPr>
      <t>Futures Exchange</t>
    </r>
  </si>
  <si>
    <r>
      <t xml:space="preserve">Exchange Participants </t>
    </r>
    <r>
      <rPr>
        <vertAlign val="superscript"/>
        <sz val="12"/>
        <rFont val="Wingdings"/>
        <family val="0"/>
      </rPr>
      <t>²</t>
    </r>
  </si>
  <si>
    <r>
      <t xml:space="preserve">Trading Rights Holders </t>
    </r>
    <r>
      <rPr>
        <vertAlign val="superscript"/>
        <sz val="12"/>
        <rFont val="Symbol"/>
        <family val="1"/>
      </rPr>
      <t>W</t>
    </r>
  </si>
  <si>
    <r>
      <t>²</t>
    </r>
    <r>
      <rPr>
        <sz val="9"/>
        <rFont val="細明體"/>
        <family val="3"/>
      </rPr>
      <t xml:space="preserve"> </t>
    </r>
  </si>
  <si>
    <r>
      <t xml:space="preserve"> </t>
    </r>
    <r>
      <rPr>
        <vertAlign val="superscript"/>
        <sz val="9"/>
        <rFont val="Symbol"/>
        <family val="1"/>
      </rPr>
      <t>W</t>
    </r>
  </si>
  <si>
    <t>CCASS Statistics</t>
  </si>
  <si>
    <r>
      <t xml:space="preserve">ò </t>
    </r>
    <r>
      <rPr>
        <sz val="10"/>
        <rFont val="Times New Roman"/>
        <family val="1"/>
      </rPr>
      <t xml:space="preserve">The IPO equity funds raised by Nasdaq and the Australian Stock Exchange are from January to October since the figures for November </t>
    </r>
  </si>
  <si>
    <t xml:space="preserve">         are not available on the WFE website</t>
  </si>
  <si>
    <r>
      <t>ò</t>
    </r>
    <r>
      <rPr>
        <sz val="10"/>
        <rFont val="Times New Roman"/>
        <family val="1"/>
      </rPr>
      <t xml:space="preserve">The total equity funds raised by the Australian Stock Exchange and the Tokyo Stock Exchange are from January to October since the figures for November </t>
    </r>
  </si>
  <si>
    <t xml:space="preserve">       are not available on the WFE website</t>
  </si>
  <si>
    <t>CNOOC (0883)</t>
  </si>
  <si>
    <t>The turnover on the Shenzhen Stock Exchange is not available on the WFE website</t>
  </si>
  <si>
    <t xml:space="preserve">      this was adjusted from the WFE reported figure downward by a factor of 2.3.  For details, please refer to the January 2005 edition of </t>
  </si>
  <si>
    <r>
      <t xml:space="preserve">      the </t>
    </r>
    <r>
      <rPr>
        <i/>
        <sz val="10"/>
        <rFont val="Times New Roman"/>
        <family val="1"/>
      </rPr>
      <t>Exchange</t>
    </r>
    <r>
      <rPr>
        <sz val="10"/>
        <rFont val="Times New Roman"/>
        <family val="1"/>
      </rPr>
      <t xml:space="preserve"> newsletter which is available on HKEx’s website at: http://www.hkex.com.hk/publication/newsltr/2005-01-12-e.pdf.</t>
    </r>
  </si>
  <si>
    <r>
      <t xml:space="preserve">+ </t>
    </r>
    <r>
      <rPr>
        <sz val="10"/>
        <rFont val="Times New Roman"/>
        <family val="1"/>
      </rPr>
      <t xml:space="preserve"> The turnover on the Australian Stock Exchange is from January to October since the figures for November are not available on the WFE website.</t>
    </r>
  </si>
  <si>
    <t>* Figures for Chicago Board Options Exchange are from January to September since the figures for October are not available on the WFE website</t>
  </si>
  <si>
    <t>Industrial and Commercial Bank of China (1398)</t>
  </si>
  <si>
    <t xml:space="preserve">  There were 921 Stock Exchange trading rights and 225 Futures Exchange trading rights as of 31 December 2006</t>
  </si>
  <si>
    <t xml:space="preserve">  and the Sunlight REIT (0435)  was $9 billion in 2006.</t>
  </si>
  <si>
    <t>Ten Largest-ever HK IPOs by Funds Raised by Newly Listed Companies</t>
  </si>
  <si>
    <t>Excluding securities traded in US dollars</t>
  </si>
  <si>
    <t>1 - 2</t>
  </si>
  <si>
    <t>3 - 18</t>
  </si>
  <si>
    <t>19 - 23</t>
  </si>
  <si>
    <t>24 - 26</t>
  </si>
  <si>
    <t>27 - 28</t>
  </si>
  <si>
    <t>29 - 30</t>
  </si>
  <si>
    <t>Single-month Turnover</t>
  </si>
  <si>
    <t>* Provisional figures</t>
  </si>
  <si>
    <t>A Stock Pledgee Participant must be an authorised institution under the Banking Ordinance or a licensed money lender under the Money Lenders Ordinance</t>
  </si>
  <si>
    <t>(Pre-2006 Record)</t>
  </si>
  <si>
    <t>Number of Contracts</t>
  </si>
  <si>
    <t>the end of 2005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</si>
</sst>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_ "/>
    <numFmt numFmtId="175" formatCode="0.00_ "/>
    <numFmt numFmtId="176" formatCode="#,##0.0"/>
    <numFmt numFmtId="177" formatCode="_-* #,##0_-;\-* #,##0_-;_-* &quot;-&quot;??_-;_-@_-"/>
    <numFmt numFmtId="178" formatCode="_(* #,##0.0_);_(* \(#,##0.0\);_(* &quot;-&quot;??_);_(@_)"/>
    <numFmt numFmtId="179" formatCode="#,##0.0_);\(#,##0.0\)"/>
    <numFmt numFmtId="180" formatCode="mmmm\ yyyy"/>
    <numFmt numFmtId="181" formatCode="0.0"/>
    <numFmt numFmtId="182" formatCode="0_)"/>
    <numFmt numFmtId="183" formatCode="0.0_)"/>
    <numFmt numFmtId="184" formatCode="_-* #,##0.0_-;\-* #,##0.0_-;_-* &quot;-&quot;??_-;_-@_-"/>
    <numFmt numFmtId="185" formatCode="General_)"/>
    <numFmt numFmtId="186" formatCode="_(* #,##0_);_(* \(#,##0\);_(* &quot;-&quot;??_);_(@_)"/>
    <numFmt numFmtId="187" formatCode="0.0_ "/>
    <numFmt numFmtId="188" formatCode="\(#,##0\ %\)"/>
    <numFmt numFmtId="189" formatCode="[$$-409]#,##0.0"/>
    <numFmt numFmtId="190" formatCode="0;[Red]0"/>
    <numFmt numFmtId="191" formatCode="_-* #,##0.0000000_-;\-* #,##0.0000000_-;_-* &quot;-&quot;??_-;_-@_-"/>
    <numFmt numFmtId="192" formatCode="#,##0.00[$€];[Red]\-#,##0.00[$€]"/>
    <numFmt numFmtId="193" formatCode="#,##0.00;[Red]#,##0.00"/>
    <numFmt numFmtId="194" formatCode="#,##0;[Red]#,##0"/>
    <numFmt numFmtId="195" formatCode="0.00;[Red]0.00"/>
    <numFmt numFmtId="196" formatCode="#,##0.00\ \ \ \ \ \ \ \ \ \ \ \ \ \ \ ;[Red]#,##0.00\ \ \ \ \ \ \ \ \ \ \ \ "/>
    <numFmt numFmtId="197" formatCode="#,##0.00\ \ \ \ \ \ \ \ \ \ \ \ ;[Red]#,##0.00\ \ \ \ \ \ \ \ \ \ \ \ "/>
    <numFmt numFmtId="198" formatCode="#,##0.00\ \ \ \ \ \ \ \ \ \ \ \ \ \ \ \ \ ;[Red]#,##0.00\ \ \ \ \ \ \ \ \ \ \ \ "/>
    <numFmt numFmtId="199" formatCode="0.000000E+00"/>
    <numFmt numFmtId="200" formatCode="0.0000000E+00"/>
    <numFmt numFmtId="201" formatCode="0.00000000E+00"/>
    <numFmt numFmtId="202" formatCode="0.000000000E+00"/>
    <numFmt numFmtId="203" formatCode="0.0000000000E+00"/>
    <numFmt numFmtId="204" formatCode="0.00000000000E+00"/>
    <numFmt numFmtId="205" formatCode="#,##0.0;[Red]#,##0.0"/>
    <numFmt numFmtId="206" formatCode="0.0;[Red]0.0"/>
    <numFmt numFmtId="207" formatCode="d/m/yyyy;@"/>
    <numFmt numFmtId="208" formatCode="#,##0.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0;[Red]#,##0.000"/>
    <numFmt numFmtId="214" formatCode="#,##0.000"/>
    <numFmt numFmtId="215" formatCode="#,##0.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_-* #,##0.00\ _€_-;\-* #,##0.00\ _€_-;_-* &quot;-&quot;??\ _€_-;_-@_-"/>
    <numFmt numFmtId="222" formatCode="_-* #,##0\ _€_-;\-* #,##0\ _€_-;_-* &quot;-&quot;\ _€_-;_-@_-"/>
    <numFmt numFmtId="223" formatCode="_-* #,##0.00\ &quot;€&quot;_-;\-* #,##0.00\ &quot;€&quot;_-;_-* &quot;-&quot;??\ &quot;€&quot;_-;_-@_-"/>
    <numFmt numFmtId="224" formatCode="_-* #,##0\ &quot;€&quot;_-;\-* #,##0\ &quot;€&quot;_-;_-* &quot;-&quot;\ &quot;€&quot;_-;_-@_-"/>
    <numFmt numFmtId="225" formatCode="[$$-409]#,##0"/>
  </numFmts>
  <fonts count="90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u val="single"/>
      <sz val="16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6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 val="single"/>
      <sz val="18"/>
      <color indexed="8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sz val="13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name val="Wingdings"/>
      <family val="0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細明體"/>
      <family val="3"/>
    </font>
    <font>
      <b/>
      <sz val="14"/>
      <name val="細明體"/>
      <family val="3"/>
    </font>
    <font>
      <sz val="10"/>
      <name val="細明體"/>
      <family val="3"/>
    </font>
    <font>
      <b/>
      <u val="single"/>
      <sz val="11"/>
      <name val="Times New Roman"/>
      <family val="1"/>
    </font>
    <font>
      <sz val="10"/>
      <name val="Helv"/>
      <family val="2"/>
    </font>
    <font>
      <b/>
      <sz val="18"/>
      <name val="新細明體"/>
      <family val="1"/>
    </font>
    <font>
      <b/>
      <sz val="13"/>
      <name val="新細明體"/>
      <family val="1"/>
    </font>
    <font>
      <vertAlign val="superscript"/>
      <sz val="13"/>
      <name val="Times New Roman"/>
      <family val="1"/>
    </font>
    <font>
      <sz val="13"/>
      <name val="Helv"/>
      <family val="2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細明體"/>
      <family val="3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細明體"/>
      <family val="3"/>
    </font>
    <font>
      <b/>
      <sz val="15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0"/>
      <name val="MS Sans Serif"/>
      <family val="0"/>
    </font>
    <font>
      <b/>
      <sz val="12"/>
      <name val="Wingdings"/>
      <family val="0"/>
    </font>
    <font>
      <b/>
      <vertAlign val="superscript"/>
      <sz val="13"/>
      <name val="Times New Roman"/>
      <family val="1"/>
    </font>
    <font>
      <sz val="8"/>
      <name val="新細明體"/>
      <family val="1"/>
    </font>
    <font>
      <vertAlign val="superscript"/>
      <sz val="12"/>
      <name val="Wingdings 3"/>
      <family val="1"/>
    </font>
    <font>
      <b/>
      <vertAlign val="superscript"/>
      <sz val="12"/>
      <name val="Wingdings"/>
      <family val="0"/>
    </font>
    <font>
      <vertAlign val="superscript"/>
      <sz val="10"/>
      <name val="Wingdings"/>
      <family val="0"/>
    </font>
    <font>
      <vertAlign val="superscript"/>
      <sz val="12"/>
      <name val="Wingdings 2"/>
      <family val="1"/>
    </font>
    <font>
      <sz val="14"/>
      <name val="新細明體"/>
      <family val="1"/>
    </font>
    <font>
      <b/>
      <vertAlign val="superscript"/>
      <sz val="16"/>
      <name val="Symbol"/>
      <family val="1"/>
    </font>
    <font>
      <i/>
      <sz val="10"/>
      <name val="Times New Roman"/>
      <family val="1"/>
    </font>
    <font>
      <sz val="10"/>
      <color indexed="8"/>
      <name val="Arial"/>
      <family val="0"/>
    </font>
    <font>
      <sz val="13"/>
      <color indexed="8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Wingdings 2"/>
      <family val="1"/>
    </font>
    <font>
      <sz val="9"/>
      <name val="細明體"/>
      <family val="3"/>
    </font>
    <font>
      <b/>
      <sz val="12"/>
      <name val="PMingLiU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8"/>
      <name val="新細明體"/>
      <family val="1"/>
    </font>
    <font>
      <vertAlign val="superscript"/>
      <sz val="12"/>
      <name val="Wingdings"/>
      <family val="0"/>
    </font>
    <font>
      <i/>
      <sz val="12"/>
      <name val="新細明體"/>
      <family val="1"/>
    </font>
    <font>
      <i/>
      <sz val="11"/>
      <name val="Times New Roman"/>
      <family val="1"/>
    </font>
    <font>
      <vertAlign val="superscript"/>
      <sz val="12"/>
      <name val="Symbol"/>
      <family val="1"/>
    </font>
    <font>
      <vertAlign val="superscript"/>
      <sz val="9"/>
      <name val="Wingdings"/>
      <family val="0"/>
    </font>
    <font>
      <sz val="9"/>
      <name val="Times New Roman"/>
      <family val="1"/>
    </font>
    <font>
      <vertAlign val="superscript"/>
      <sz val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2" fontId="6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185" fontId="45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2" fillId="0" borderId="0">
      <alignment/>
      <protection/>
    </xf>
    <xf numFmtId="9" fontId="0" fillId="0" borderId="0" applyFont="0" applyFill="0" applyBorder="0" applyAlignment="0" applyProtection="0"/>
    <xf numFmtId="185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25" applyFont="1">
      <alignment/>
      <protection/>
    </xf>
    <xf numFmtId="0" fontId="12" fillId="0" borderId="0" xfId="25" applyFont="1" applyBorder="1">
      <alignment/>
      <protection/>
    </xf>
    <xf numFmtId="0" fontId="3" fillId="0" borderId="0" xfId="25" applyFont="1" applyBorder="1" applyAlignment="1">
      <alignment horizontal="left"/>
      <protection/>
    </xf>
    <xf numFmtId="0" fontId="13" fillId="0" borderId="0" xfId="25" applyFont="1" applyAlignment="1">
      <alignment horizontal="left"/>
      <protection/>
    </xf>
    <xf numFmtId="0" fontId="14" fillId="0" borderId="0" xfId="25" applyFont="1" applyBorder="1">
      <alignment/>
      <protection/>
    </xf>
    <xf numFmtId="0" fontId="3" fillId="0" borderId="0" xfId="25" applyFont="1" applyBorder="1">
      <alignment/>
      <protection/>
    </xf>
    <xf numFmtId="0" fontId="15" fillId="0" borderId="0" xfId="25" applyFont="1" applyBorder="1">
      <alignment/>
      <protection/>
    </xf>
    <xf numFmtId="0" fontId="16" fillId="0" borderId="0" xfId="25" applyFont="1" quotePrefix="1">
      <alignment/>
      <protection/>
    </xf>
    <xf numFmtId="0" fontId="16" fillId="0" borderId="0" xfId="25" applyFont="1">
      <alignment/>
      <protection/>
    </xf>
    <xf numFmtId="0" fontId="18" fillId="0" borderId="0" xfId="25" applyFont="1" applyBorder="1">
      <alignment/>
      <protection/>
    </xf>
    <xf numFmtId="0" fontId="19" fillId="0" borderId="0" xfId="25" applyFont="1" applyBorder="1">
      <alignment/>
      <protection/>
    </xf>
    <xf numFmtId="0" fontId="19" fillId="0" borderId="0" xfId="25" applyFont="1" applyBorder="1" applyAlignment="1">
      <alignment horizontal="right"/>
      <protection/>
    </xf>
    <xf numFmtId="0" fontId="3" fillId="0" borderId="0" xfId="25" applyFont="1" applyBorder="1" applyAlignment="1">
      <alignment horizontal="right"/>
      <protection/>
    </xf>
    <xf numFmtId="0" fontId="17" fillId="0" borderId="0" xfId="25" applyFont="1">
      <alignment/>
      <protection/>
    </xf>
    <xf numFmtId="0" fontId="20" fillId="0" borderId="0" xfId="25" applyFont="1" applyBorder="1" applyAlignment="1">
      <alignment horizontal="left"/>
      <protection/>
    </xf>
    <xf numFmtId="0" fontId="21" fillId="0" borderId="0" xfId="25" applyFont="1" applyBorder="1">
      <alignment/>
      <protection/>
    </xf>
    <xf numFmtId="0" fontId="22" fillId="0" borderId="0" xfId="25" applyFont="1" applyBorder="1">
      <alignment/>
      <protection/>
    </xf>
    <xf numFmtId="0" fontId="23" fillId="0" borderId="0" xfId="25" applyFont="1" applyBorder="1">
      <alignment/>
      <protection/>
    </xf>
    <xf numFmtId="0" fontId="23" fillId="0" borderId="0" xfId="25" applyFont="1" applyBorder="1" applyAlignment="1">
      <alignment horizontal="right"/>
      <protection/>
    </xf>
    <xf numFmtId="0" fontId="18" fillId="0" borderId="0" xfId="25" applyFont="1" applyBorder="1" applyAlignment="1">
      <alignment/>
      <protection/>
    </xf>
    <xf numFmtId="0" fontId="19" fillId="0" borderId="0" xfId="25" applyFont="1" applyBorder="1" applyAlignment="1">
      <alignment/>
      <protection/>
    </xf>
    <xf numFmtId="0" fontId="19" fillId="0" borderId="0" xfId="25" applyFont="1" applyBorder="1" applyAlignment="1">
      <alignment horizontal="center"/>
      <protection/>
    </xf>
    <xf numFmtId="14" fontId="24" fillId="0" borderId="0" xfId="25" applyNumberFormat="1" applyFont="1" applyBorder="1" applyAlignment="1">
      <alignment horizontal="right"/>
      <protection/>
    </xf>
    <xf numFmtId="14" fontId="19" fillId="0" borderId="0" xfId="25" applyNumberFormat="1" applyFont="1" applyBorder="1">
      <alignment/>
      <protection/>
    </xf>
    <xf numFmtId="14" fontId="2" fillId="0" borderId="0" xfId="25" applyNumberFormat="1" applyFont="1" applyBorder="1" applyAlignment="1">
      <alignment horizontal="right"/>
      <protection/>
    </xf>
    <xf numFmtId="14" fontId="23" fillId="0" borderId="0" xfId="25" applyNumberFormat="1" applyFont="1" applyBorder="1">
      <alignment/>
      <protection/>
    </xf>
    <xf numFmtId="0" fontId="18" fillId="0" borderId="0" xfId="25" applyFont="1" applyBorder="1" applyAlignment="1">
      <alignment horizontal="right"/>
      <protection/>
    </xf>
    <xf numFmtId="0" fontId="25" fillId="0" borderId="0" xfId="25" applyFont="1" applyBorder="1">
      <alignment/>
      <protection/>
    </xf>
    <xf numFmtId="0" fontId="25" fillId="0" borderId="0" xfId="25" applyFont="1">
      <alignment/>
      <protection/>
    </xf>
    <xf numFmtId="3" fontId="23" fillId="0" borderId="0" xfId="25" applyNumberFormat="1" applyFont="1" applyBorder="1">
      <alignment/>
      <protection/>
    </xf>
    <xf numFmtId="0" fontId="24" fillId="0" borderId="0" xfId="25" applyFont="1" applyBorder="1" applyAlignment="1">
      <alignment horizontal="right"/>
      <protection/>
    </xf>
    <xf numFmtId="0" fontId="23" fillId="0" borderId="0" xfId="25" applyFont="1" applyBorder="1" applyAlignment="1">
      <alignment horizontal="center"/>
      <protection/>
    </xf>
    <xf numFmtId="0" fontId="26" fillId="0" borderId="0" xfId="25" applyFont="1" applyBorder="1">
      <alignment/>
      <protection/>
    </xf>
    <xf numFmtId="3" fontId="26" fillId="0" borderId="0" xfId="25" applyNumberFormat="1" applyFont="1" applyBorder="1">
      <alignment/>
      <protection/>
    </xf>
    <xf numFmtId="9" fontId="23" fillId="0" borderId="0" xfId="25" applyNumberFormat="1" applyFont="1" applyBorder="1" applyAlignment="1" quotePrefix="1">
      <alignment horizontal="right"/>
      <protection/>
    </xf>
    <xf numFmtId="3" fontId="23" fillId="0" borderId="0" xfId="25" applyNumberFormat="1" applyFont="1" applyBorder="1" applyAlignment="1">
      <alignment/>
      <protection/>
    </xf>
    <xf numFmtId="174" fontId="23" fillId="0" borderId="0" xfId="25" applyNumberFormat="1" applyFont="1" applyBorder="1">
      <alignment/>
      <protection/>
    </xf>
    <xf numFmtId="3" fontId="26" fillId="0" borderId="0" xfId="25" applyNumberFormat="1" applyFont="1" applyBorder="1" applyAlignment="1">
      <alignment horizontal="right"/>
      <protection/>
    </xf>
    <xf numFmtId="3" fontId="23" fillId="0" borderId="0" xfId="25" applyNumberFormat="1" applyFont="1" applyBorder="1" applyAlignment="1">
      <alignment horizontal="right"/>
      <protection/>
    </xf>
    <xf numFmtId="0" fontId="26" fillId="0" borderId="0" xfId="25" applyFont="1" applyBorder="1" applyAlignment="1">
      <alignment horizontal="right"/>
      <protection/>
    </xf>
    <xf numFmtId="0" fontId="23" fillId="0" borderId="0" xfId="25" applyFont="1" applyBorder="1" applyAlignment="1">
      <alignment/>
      <protection/>
    </xf>
    <xf numFmtId="0" fontId="29" fillId="0" borderId="0" xfId="26" applyFont="1">
      <alignment/>
      <protection/>
    </xf>
    <xf numFmtId="3" fontId="3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15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 quotePrefix="1">
      <alignment horizontal="right"/>
    </xf>
    <xf numFmtId="3" fontId="3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3" fontId="32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8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75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center"/>
    </xf>
    <xf numFmtId="0" fontId="3" fillId="0" borderId="0" xfId="30" applyFont="1" applyBorder="1" applyAlignment="1">
      <alignment horizontal="centerContinuous"/>
      <protection/>
    </xf>
    <xf numFmtId="0" fontId="8" fillId="0" borderId="0" xfId="30" applyFont="1">
      <alignment/>
      <protection/>
    </xf>
    <xf numFmtId="1" fontId="8" fillId="0" borderId="0" xfId="30" applyNumberFormat="1" applyFont="1">
      <alignment/>
      <protection/>
    </xf>
    <xf numFmtId="0" fontId="27" fillId="0" borderId="0" xfId="30">
      <alignment/>
      <protection/>
    </xf>
    <xf numFmtId="1" fontId="27" fillId="0" borderId="0" xfId="30" applyNumberFormat="1">
      <alignment/>
      <protection/>
    </xf>
    <xf numFmtId="179" fontId="8" fillId="0" borderId="0" xfId="30" applyNumberFormat="1" applyFont="1" applyProtection="1">
      <alignment/>
      <protection/>
    </xf>
    <xf numFmtId="0" fontId="3" fillId="0" borderId="0" xfId="30" applyFont="1" applyBorder="1">
      <alignment/>
      <protection/>
    </xf>
    <xf numFmtId="0" fontId="39" fillId="0" borderId="0" xfId="30" applyFont="1" applyBorder="1">
      <alignment/>
      <protection/>
    </xf>
    <xf numFmtId="0" fontId="39" fillId="0" borderId="0" xfId="30" applyFont="1" applyBorder="1" applyAlignment="1" applyProtection="1">
      <alignment horizontal="right"/>
      <protection/>
    </xf>
    <xf numFmtId="0" fontId="39" fillId="0" borderId="0" xfId="30" applyFont="1" applyBorder="1" applyAlignment="1" applyProtection="1">
      <alignment horizontal="centerContinuous"/>
      <protection/>
    </xf>
    <xf numFmtId="0" fontId="8" fillId="0" borderId="2" xfId="30" applyFont="1" applyFill="1" applyBorder="1">
      <alignment/>
      <protection/>
    </xf>
    <xf numFmtId="0" fontId="8" fillId="0" borderId="3" xfId="30" applyFont="1" applyFill="1" applyBorder="1">
      <alignment/>
      <protection/>
    </xf>
    <xf numFmtId="181" fontId="3" fillId="0" borderId="0" xfId="30" applyNumberFormat="1" applyFont="1" applyFill="1" applyBorder="1" applyProtection="1">
      <alignment/>
      <protection/>
    </xf>
    <xf numFmtId="0" fontId="3" fillId="0" borderId="2" xfId="30" applyFont="1" applyFill="1" applyBorder="1">
      <alignment/>
      <protection/>
    </xf>
    <xf numFmtId="0" fontId="27" fillId="0" borderId="0" xfId="30" applyFill="1">
      <alignment/>
      <protection/>
    </xf>
    <xf numFmtId="0" fontId="8" fillId="0" borderId="0" xfId="30" applyFont="1" applyFill="1" applyBorder="1">
      <alignment/>
      <protection/>
    </xf>
    <xf numFmtId="0" fontId="3" fillId="0" borderId="0" xfId="30" applyFont="1" applyFill="1" applyBorder="1">
      <alignment/>
      <protection/>
    </xf>
    <xf numFmtId="0" fontId="8" fillId="0" borderId="1" xfId="30" applyFont="1" applyFill="1" applyBorder="1">
      <alignment/>
      <protection/>
    </xf>
    <xf numFmtId="0" fontId="27" fillId="2" borderId="0" xfId="30" applyFill="1">
      <alignment/>
      <protection/>
    </xf>
    <xf numFmtId="0" fontId="27" fillId="0" borderId="0" xfId="30" applyBorder="1">
      <alignment/>
      <protection/>
    </xf>
    <xf numFmtId="179" fontId="8" fillId="0" borderId="0" xfId="30" applyNumberFormat="1" applyFont="1" applyFill="1" applyProtection="1">
      <alignment/>
      <protection/>
    </xf>
    <xf numFmtId="1" fontId="8" fillId="0" borderId="0" xfId="30" applyNumberFormat="1" applyFont="1" applyFill="1" applyAlignment="1" applyProtection="1">
      <alignment horizontal="right"/>
      <protection/>
    </xf>
    <xf numFmtId="1" fontId="27" fillId="0" borderId="0" xfId="30" applyNumberFormat="1" applyFill="1">
      <alignment/>
      <protection/>
    </xf>
    <xf numFmtId="0" fontId="8" fillId="0" borderId="0" xfId="30" applyFont="1" applyFill="1" applyAlignment="1" applyProtection="1">
      <alignment vertical="top"/>
      <protection locked="0"/>
    </xf>
    <xf numFmtId="37" fontId="8" fillId="0" borderId="0" xfId="30" applyNumberFormat="1" applyFont="1" applyFill="1">
      <alignment/>
      <protection/>
    </xf>
    <xf numFmtId="0" fontId="8" fillId="0" borderId="0" xfId="30" applyFont="1" applyFill="1" applyProtection="1">
      <alignment/>
      <protection/>
    </xf>
    <xf numFmtId="0" fontId="3" fillId="2" borderId="0" xfId="30" applyFont="1" applyFill="1" applyBorder="1">
      <alignment/>
      <protection/>
    </xf>
    <xf numFmtId="179" fontId="8" fillId="0" borderId="0" xfId="30" applyNumberFormat="1" applyFont="1" applyBorder="1" applyProtection="1">
      <alignment/>
      <protection/>
    </xf>
    <xf numFmtId="0" fontId="27" fillId="2" borderId="0" xfId="30" applyFill="1" applyBorder="1">
      <alignment/>
      <protection/>
    </xf>
    <xf numFmtId="1" fontId="27" fillId="0" borderId="0" xfId="30" applyNumberFormat="1" applyBorder="1">
      <alignment/>
      <protection/>
    </xf>
    <xf numFmtId="178" fontId="7" fillId="0" borderId="0" xfId="40" applyNumberFormat="1" applyFont="1" applyBorder="1" applyAlignment="1" applyProtection="1">
      <alignment horizontal="left"/>
      <protection/>
    </xf>
    <xf numFmtId="1" fontId="3" fillId="0" borderId="0" xfId="30" applyNumberFormat="1" applyFont="1" applyFill="1" applyBorder="1" applyProtection="1">
      <alignment/>
      <protection/>
    </xf>
    <xf numFmtId="0" fontId="27" fillId="0" borderId="0" xfId="30" applyFill="1" applyBorder="1">
      <alignment/>
      <protection/>
    </xf>
    <xf numFmtId="176" fontId="8" fillId="0" borderId="0" xfId="30" applyNumberFormat="1" applyFont="1" applyFill="1" applyBorder="1" applyAlignment="1" applyProtection="1">
      <alignment horizontal="right"/>
      <protection/>
    </xf>
    <xf numFmtId="181" fontId="8" fillId="0" borderId="0" xfId="30" applyNumberFormat="1" applyFont="1" applyFill="1" applyBorder="1" applyProtection="1">
      <alignment/>
      <protection/>
    </xf>
    <xf numFmtId="182" fontId="27" fillId="0" borderId="0" xfId="30" applyNumberFormat="1" applyProtection="1">
      <alignment/>
      <protection/>
    </xf>
    <xf numFmtId="0" fontId="8" fillId="0" borderId="0" xfId="30" applyFont="1" applyFill="1" applyAlignment="1" applyProtection="1">
      <alignment horizontal="right"/>
      <protection/>
    </xf>
    <xf numFmtId="182" fontId="40" fillId="0" borderId="0" xfId="30" applyNumberFormat="1" applyFont="1" applyProtection="1">
      <alignment/>
      <protection/>
    </xf>
    <xf numFmtId="179" fontId="27" fillId="0" borderId="0" xfId="30" applyNumberFormat="1" applyProtection="1">
      <alignment/>
      <protection/>
    </xf>
    <xf numFmtId="179" fontId="40" fillId="0" borderId="0" xfId="30" applyNumberFormat="1" applyFont="1" applyProtection="1">
      <alignment/>
      <protection/>
    </xf>
    <xf numFmtId="0" fontId="40" fillId="0" borderId="0" xfId="30" applyFont="1">
      <alignment/>
      <protection/>
    </xf>
    <xf numFmtId="183" fontId="40" fillId="0" borderId="0" xfId="30" applyNumberFormat="1" applyFont="1" applyProtection="1">
      <alignment/>
      <protection/>
    </xf>
    <xf numFmtId="178" fontId="8" fillId="0" borderId="0" xfId="19" applyNumberFormat="1" applyFont="1" applyFill="1" applyAlignment="1" applyProtection="1">
      <alignment horizontal="right"/>
      <protection/>
    </xf>
    <xf numFmtId="183" fontId="27" fillId="0" borderId="0" xfId="30" applyNumberFormat="1" applyProtection="1">
      <alignment/>
      <protection/>
    </xf>
    <xf numFmtId="178" fontId="8" fillId="0" borderId="0" xfId="19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4" fillId="0" borderId="0" xfId="37" applyFont="1">
      <alignment/>
      <protection/>
    </xf>
    <xf numFmtId="0" fontId="0" fillId="0" borderId="0" xfId="37">
      <alignment/>
      <protection/>
    </xf>
    <xf numFmtId="0" fontId="5" fillId="0" borderId="0" xfId="37" applyFont="1">
      <alignment/>
      <protection/>
    </xf>
    <xf numFmtId="0" fontId="33" fillId="0" borderId="0" xfId="37" applyFont="1">
      <alignment/>
      <protection/>
    </xf>
    <xf numFmtId="0" fontId="23" fillId="0" borderId="0" xfId="37" applyFont="1" applyBorder="1">
      <alignment/>
      <protection/>
    </xf>
    <xf numFmtId="0" fontId="26" fillId="0" borderId="0" xfId="37" applyFont="1" applyBorder="1" applyAlignment="1">
      <alignment horizontal="right"/>
      <protection/>
    </xf>
    <xf numFmtId="0" fontId="23" fillId="0" borderId="0" xfId="37" applyFont="1" applyBorder="1" applyAlignment="1">
      <alignment horizontal="right"/>
      <protection/>
    </xf>
    <xf numFmtId="0" fontId="33" fillId="0" borderId="1" xfId="37" applyFont="1" applyBorder="1">
      <alignment/>
      <protection/>
    </xf>
    <xf numFmtId="0" fontId="26" fillId="0" borderId="0" xfId="37" applyFont="1" applyBorder="1">
      <alignment/>
      <protection/>
    </xf>
    <xf numFmtId="185" fontId="26" fillId="0" borderId="0" xfId="27" applyFont="1" applyBorder="1">
      <alignment/>
      <protection/>
    </xf>
    <xf numFmtId="185" fontId="47" fillId="0" borderId="0" xfId="27" applyFont="1" applyBorder="1">
      <alignment/>
      <protection/>
    </xf>
    <xf numFmtId="3" fontId="26" fillId="0" borderId="0" xfId="27" applyNumberFormat="1" applyFont="1" applyBorder="1">
      <alignment/>
      <protection/>
    </xf>
    <xf numFmtId="3" fontId="23" fillId="0" borderId="0" xfId="27" applyNumberFormat="1" applyFont="1" applyBorder="1">
      <alignment/>
      <protection/>
    </xf>
    <xf numFmtId="185" fontId="23" fillId="0" borderId="0" xfId="27" applyFont="1">
      <alignment/>
      <protection/>
    </xf>
    <xf numFmtId="185" fontId="33" fillId="0" borderId="0" xfId="27" applyFont="1">
      <alignment/>
      <protection/>
    </xf>
    <xf numFmtId="3" fontId="23" fillId="0" borderId="0" xfId="27" applyNumberFormat="1" applyFont="1">
      <alignment/>
      <protection/>
    </xf>
    <xf numFmtId="3" fontId="23" fillId="0" borderId="0" xfId="27" applyNumberFormat="1" applyFont="1" applyAlignment="1" quotePrefix="1">
      <alignment horizontal="right"/>
      <protection/>
    </xf>
    <xf numFmtId="177" fontId="26" fillId="0" borderId="0" xfId="17" applyNumberFormat="1" applyFont="1" applyAlignment="1">
      <alignment horizontal="right"/>
    </xf>
    <xf numFmtId="185" fontId="26" fillId="0" borderId="0" xfId="27" applyFont="1">
      <alignment/>
      <protection/>
    </xf>
    <xf numFmtId="185" fontId="47" fillId="0" borderId="0" xfId="27" applyFont="1">
      <alignment/>
      <protection/>
    </xf>
    <xf numFmtId="3" fontId="26" fillId="0" borderId="0" xfId="27" applyNumberFormat="1" applyFont="1">
      <alignment/>
      <protection/>
    </xf>
    <xf numFmtId="3" fontId="5" fillId="0" borderId="0" xfId="37" applyNumberFormat="1" applyFont="1" applyBorder="1">
      <alignment/>
      <protection/>
    </xf>
    <xf numFmtId="3" fontId="26" fillId="0" borderId="0" xfId="27" applyNumberFormat="1" applyFont="1" applyAlignment="1" quotePrefix="1">
      <alignment horizontal="right"/>
      <protection/>
    </xf>
    <xf numFmtId="185" fontId="49" fillId="0" borderId="0" xfId="27" applyFont="1">
      <alignment/>
      <protection/>
    </xf>
    <xf numFmtId="37" fontId="5" fillId="0" borderId="0" xfId="37" applyNumberFormat="1" applyFont="1" applyBorder="1" applyAlignment="1">
      <alignment horizontal="right"/>
      <protection/>
    </xf>
    <xf numFmtId="0" fontId="0" fillId="0" borderId="0" xfId="37" applyBorder="1">
      <alignment/>
      <protection/>
    </xf>
    <xf numFmtId="185" fontId="26" fillId="0" borderId="1" xfId="27" applyFont="1" applyBorder="1">
      <alignment/>
      <protection/>
    </xf>
    <xf numFmtId="185" fontId="47" fillId="0" borderId="1" xfId="27" applyFont="1" applyBorder="1">
      <alignment/>
      <protection/>
    </xf>
    <xf numFmtId="3" fontId="26" fillId="0" borderId="1" xfId="27" applyNumberFormat="1" applyFont="1" applyBorder="1">
      <alignment/>
      <protection/>
    </xf>
    <xf numFmtId="0" fontId="19" fillId="0" borderId="0" xfId="28" applyFont="1">
      <alignment/>
      <protection/>
    </xf>
    <xf numFmtId="0" fontId="3" fillId="0" borderId="0" xfId="28" applyFont="1">
      <alignment/>
      <protection/>
    </xf>
    <xf numFmtId="0" fontId="30" fillId="0" borderId="0" xfId="28" applyFont="1">
      <alignment/>
      <protection/>
    </xf>
    <xf numFmtId="186" fontId="3" fillId="0" borderId="0" xfId="18" applyNumberFormat="1" applyFont="1" applyAlignment="1">
      <alignment/>
    </xf>
    <xf numFmtId="0" fontId="8" fillId="0" borderId="0" xfId="28" applyFont="1">
      <alignment/>
      <protection/>
    </xf>
    <xf numFmtId="0" fontId="20" fillId="0" borderId="0" xfId="0" applyFont="1" applyAlignment="1">
      <alignment/>
    </xf>
    <xf numFmtId="0" fontId="2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justify" wrapText="1"/>
    </xf>
    <xf numFmtId="0" fontId="20" fillId="0" borderId="0" xfId="37" applyFont="1">
      <alignment/>
      <protection/>
    </xf>
    <xf numFmtId="0" fontId="19" fillId="0" borderId="0" xfId="25" applyFont="1" applyBorder="1" quotePrefix="1">
      <alignment/>
      <protection/>
    </xf>
    <xf numFmtId="0" fontId="21" fillId="0" borderId="0" xfId="25" applyFont="1" applyBorder="1" quotePrefix="1">
      <alignment/>
      <protection/>
    </xf>
    <xf numFmtId="0" fontId="8" fillId="0" borderId="1" xfId="0" applyFont="1" applyBorder="1" applyAlignment="1">
      <alignment/>
    </xf>
    <xf numFmtId="0" fontId="43" fillId="0" borderId="0" xfId="0" applyFont="1" applyAlignment="1">
      <alignment/>
    </xf>
    <xf numFmtId="4" fontId="3" fillId="0" borderId="0" xfId="15" applyNumberFormat="1" applyFont="1" applyAlignment="1" quotePrefix="1">
      <alignment horizontal="right"/>
    </xf>
    <xf numFmtId="4" fontId="3" fillId="0" borderId="0" xfId="15" applyNumberFormat="1" applyFont="1" applyAlignment="1">
      <alignment horizontal="right"/>
    </xf>
    <xf numFmtId="4" fontId="3" fillId="0" borderId="0" xfId="15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left"/>
    </xf>
    <xf numFmtId="3" fontId="23" fillId="0" borderId="1" xfId="27" applyNumberFormat="1" applyFont="1" applyBorder="1">
      <alignment/>
      <protection/>
    </xf>
    <xf numFmtId="0" fontId="0" fillId="0" borderId="0" xfId="37" applyFont="1">
      <alignment/>
      <protection/>
    </xf>
    <xf numFmtId="0" fontId="23" fillId="0" borderId="0" xfId="28" applyFont="1">
      <alignment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" xfId="0" applyFont="1" applyBorder="1" applyAlignment="1">
      <alignment/>
    </xf>
    <xf numFmtId="14" fontId="23" fillId="0" borderId="1" xfId="0" applyNumberFormat="1" applyFont="1" applyBorder="1" applyAlignment="1">
      <alignment/>
    </xf>
    <xf numFmtId="0" fontId="23" fillId="0" borderId="1" xfId="0" applyFont="1" applyBorder="1" applyAlignment="1">
      <alignment horizontal="right"/>
    </xf>
    <xf numFmtId="14" fontId="26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4" fontId="23" fillId="0" borderId="0" xfId="15" applyNumberFormat="1" applyFont="1" applyAlignment="1" quotePrefix="1">
      <alignment horizontal="right"/>
    </xf>
    <xf numFmtId="0" fontId="57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left" vertical="justify" wrapText="1"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177" fontId="23" fillId="0" borderId="0" xfId="17" applyNumberFormat="1" applyFont="1" applyAlignment="1">
      <alignment horizontal="right"/>
    </xf>
    <xf numFmtId="0" fontId="59" fillId="0" borderId="0" xfId="0" applyFont="1" applyAlignment="1">
      <alignment/>
    </xf>
    <xf numFmtId="0" fontId="3" fillId="0" borderId="0" xfId="28" applyFont="1" applyBorder="1" applyAlignment="1">
      <alignment horizontal="center"/>
      <protection/>
    </xf>
    <xf numFmtId="0" fontId="15" fillId="0" borderId="0" xfId="28" applyFont="1">
      <alignment/>
      <protection/>
    </xf>
    <xf numFmtId="0" fontId="15" fillId="0" borderId="0" xfId="36" applyFont="1" applyFill="1" applyAlignment="1" applyProtection="1">
      <alignment horizontal="centerContinuous"/>
      <protection/>
    </xf>
    <xf numFmtId="0" fontId="3" fillId="0" borderId="0" xfId="30" applyFont="1" applyFill="1" applyBorder="1" applyAlignment="1">
      <alignment horizontal="centerContinuous"/>
      <protection/>
    </xf>
    <xf numFmtId="0" fontId="8" fillId="0" borderId="0" xfId="30" applyFont="1" applyFill="1" applyAlignment="1">
      <alignment horizontal="centerContinuous"/>
      <protection/>
    </xf>
    <xf numFmtId="0" fontId="3" fillId="0" borderId="0" xfId="30" applyFont="1" applyFill="1" applyAlignment="1">
      <alignment horizontal="centerContinuous"/>
      <protection/>
    </xf>
    <xf numFmtId="0" fontId="3" fillId="0" borderId="0" xfId="30" applyFont="1" applyFill="1">
      <alignment/>
      <protection/>
    </xf>
    <xf numFmtId="0" fontId="39" fillId="0" borderId="0" xfId="30" applyFont="1" applyFill="1" applyAlignment="1">
      <alignment/>
      <protection/>
    </xf>
    <xf numFmtId="0" fontId="8" fillId="0" borderId="0" xfId="30" applyFont="1" applyFill="1">
      <alignment/>
      <protection/>
    </xf>
    <xf numFmtId="0" fontId="30" fillId="0" borderId="0" xfId="36" applyFont="1" applyFill="1" applyAlignment="1" applyProtection="1">
      <alignment horizontal="left"/>
      <protection/>
    </xf>
    <xf numFmtId="0" fontId="8" fillId="0" borderId="0" xfId="36" applyFont="1" applyFill="1" applyAlignment="1" applyProtection="1">
      <alignment horizontal="left"/>
      <protection/>
    </xf>
    <xf numFmtId="0" fontId="8" fillId="0" borderId="0" xfId="30" applyFont="1" applyFill="1" applyAlignment="1" applyProtection="1">
      <alignment horizontal="left"/>
      <protection/>
    </xf>
    <xf numFmtId="0" fontId="3" fillId="0" borderId="2" xfId="30" applyFont="1" applyFill="1" applyBorder="1" applyAlignment="1">
      <alignment horizontal="centerContinuous"/>
      <protection/>
    </xf>
    <xf numFmtId="176" fontId="3" fillId="0" borderId="0" xfId="30" applyNumberFormat="1" applyFont="1" applyFill="1" applyBorder="1" applyAlignment="1" applyProtection="1">
      <alignment horizontal="right"/>
      <protection/>
    </xf>
    <xf numFmtId="182" fontId="8" fillId="0" borderId="0" xfId="30" applyNumberFormat="1" applyFont="1" applyFill="1" applyBorder="1" applyProtection="1">
      <alignment/>
      <protection/>
    </xf>
    <xf numFmtId="183" fontId="8" fillId="0" borderId="0" xfId="30" applyNumberFormat="1" applyFont="1" applyFill="1" applyBorder="1" applyProtection="1">
      <alignment/>
      <protection/>
    </xf>
    <xf numFmtId="0" fontId="8" fillId="0" borderId="0" xfId="36" applyFont="1" applyFill="1" applyBorder="1">
      <alignment/>
      <protection/>
    </xf>
    <xf numFmtId="182" fontId="3" fillId="0" borderId="0" xfId="30" applyNumberFormat="1" applyFont="1" applyFill="1" applyBorder="1" applyProtection="1">
      <alignment/>
      <protection/>
    </xf>
    <xf numFmtId="179" fontId="8" fillId="0" borderId="0" xfId="30" applyNumberFormat="1" applyFont="1" applyFill="1" applyBorder="1" applyProtection="1">
      <alignment/>
      <protection/>
    </xf>
    <xf numFmtId="1" fontId="8" fillId="0" borderId="0" xfId="30" applyNumberFormat="1" applyFont="1" applyFill="1" applyBorder="1">
      <alignment/>
      <protection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8" fillId="0" borderId="0" xfId="19" applyNumberFormat="1" applyFont="1" applyBorder="1" applyAlignment="1" applyProtection="1">
      <alignment horizontal="right"/>
      <protection/>
    </xf>
    <xf numFmtId="1" fontId="8" fillId="0" borderId="0" xfId="30" applyNumberFormat="1" applyFont="1" applyBorder="1" applyAlignment="1" applyProtection="1">
      <alignment horizontal="right"/>
      <protection/>
    </xf>
    <xf numFmtId="180" fontId="39" fillId="0" borderId="0" xfId="30" applyNumberFormat="1" applyFont="1" applyBorder="1" applyAlignment="1" applyProtection="1" quotePrefix="1">
      <alignment horizontal="right"/>
      <protection/>
    </xf>
    <xf numFmtId="0" fontId="8" fillId="0" borderId="0" xfId="36" applyFont="1" applyBorder="1" applyAlignment="1">
      <alignment horizontal="right"/>
      <protection/>
    </xf>
    <xf numFmtId="176" fontId="3" fillId="0" borderId="0" xfId="30" applyNumberFormat="1" applyFont="1" applyBorder="1" applyAlignment="1" applyProtection="1">
      <alignment horizontal="right"/>
      <protection/>
    </xf>
    <xf numFmtId="176" fontId="32" fillId="0" borderId="0" xfId="0" applyNumberFormat="1" applyFont="1" applyAlignment="1">
      <alignment/>
    </xf>
    <xf numFmtId="0" fontId="23" fillId="0" borderId="0" xfId="0" applyFont="1" applyBorder="1" applyAlignment="1">
      <alignment horizontal="right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3" xfId="0" applyFont="1" applyBorder="1" applyAlignment="1">
      <alignment/>
    </xf>
    <xf numFmtId="176" fontId="26" fillId="0" borderId="3" xfId="0" applyNumberFormat="1" applyFont="1" applyFill="1" applyBorder="1" applyAlignment="1" applyProtection="1">
      <alignment horizontal="left"/>
      <protection/>
    </xf>
    <xf numFmtId="0" fontId="23" fillId="0" borderId="1" xfId="0" applyFont="1" applyFill="1" applyBorder="1" applyAlignment="1">
      <alignment/>
    </xf>
    <xf numFmtId="0" fontId="23" fillId="0" borderId="1" xfId="0" applyFont="1" applyBorder="1" applyAlignment="1">
      <alignment horizontal="center"/>
    </xf>
    <xf numFmtId="0" fontId="26" fillId="0" borderId="7" xfId="30" applyFont="1" applyFill="1" applyBorder="1">
      <alignment/>
      <protection/>
    </xf>
    <xf numFmtId="0" fontId="26" fillId="0" borderId="8" xfId="30" applyFont="1" applyFill="1" applyBorder="1">
      <alignment/>
      <protection/>
    </xf>
    <xf numFmtId="0" fontId="23" fillId="0" borderId="0" xfId="30" applyFont="1" applyFill="1" applyBorder="1">
      <alignment/>
      <protection/>
    </xf>
    <xf numFmtId="0" fontId="23" fillId="0" borderId="8" xfId="30" applyFont="1" applyFill="1" applyBorder="1">
      <alignment/>
      <protection/>
    </xf>
    <xf numFmtId="180" fontId="26" fillId="0" borderId="8" xfId="30" applyNumberFormat="1" applyFont="1" applyFill="1" applyBorder="1" applyAlignment="1" applyProtection="1" quotePrefix="1">
      <alignment horizontal="right"/>
      <protection/>
    </xf>
    <xf numFmtId="0" fontId="26" fillId="0" borderId="9" xfId="30" applyFont="1" applyFill="1" applyBorder="1">
      <alignment/>
      <protection/>
    </xf>
    <xf numFmtId="0" fontId="23" fillId="0" borderId="7" xfId="30" applyFont="1" applyFill="1" applyBorder="1">
      <alignment/>
      <protection/>
    </xf>
    <xf numFmtId="0" fontId="26" fillId="0" borderId="0" xfId="30" applyFont="1" applyFill="1" applyBorder="1">
      <alignment/>
      <protection/>
    </xf>
    <xf numFmtId="0" fontId="23" fillId="0" borderId="3" xfId="30" applyFont="1" applyFill="1" applyBorder="1">
      <alignment/>
      <protection/>
    </xf>
    <xf numFmtId="0" fontId="26" fillId="0" borderId="10" xfId="31" applyFont="1" applyFill="1" applyBorder="1">
      <alignment/>
      <protection/>
    </xf>
    <xf numFmtId="178" fontId="26" fillId="0" borderId="1" xfId="19" applyNumberFormat="1" applyFont="1" applyFill="1" applyBorder="1" applyAlignment="1" applyProtection="1">
      <alignment horizontal="left"/>
      <protection/>
    </xf>
    <xf numFmtId="0" fontId="26" fillId="0" borderId="10" xfId="30" applyFont="1" applyFill="1" applyBorder="1">
      <alignment/>
      <protection/>
    </xf>
    <xf numFmtId="0" fontId="26" fillId="0" borderId="1" xfId="30" applyFont="1" applyFill="1" applyBorder="1" applyAlignment="1" applyProtection="1">
      <alignment horizontal="right"/>
      <protection/>
    </xf>
    <xf numFmtId="0" fontId="26" fillId="0" borderId="1" xfId="30" applyFont="1" applyFill="1" applyBorder="1">
      <alignment/>
      <protection/>
    </xf>
    <xf numFmtId="0" fontId="26" fillId="0" borderId="5" xfId="30" applyFont="1" applyFill="1" applyBorder="1">
      <alignment/>
      <protection/>
    </xf>
    <xf numFmtId="0" fontId="23" fillId="0" borderId="5" xfId="30" applyFont="1" applyFill="1" applyBorder="1" applyAlignment="1">
      <alignment horizontal="centerContinuous"/>
      <protection/>
    </xf>
    <xf numFmtId="0" fontId="26" fillId="0" borderId="2" xfId="31" applyFont="1" applyFill="1" applyBorder="1">
      <alignment/>
      <protection/>
    </xf>
    <xf numFmtId="176" fontId="26" fillId="0" borderId="0" xfId="30" applyNumberFormat="1" applyFont="1" applyFill="1" applyAlignment="1" applyProtection="1">
      <alignment horizontal="left"/>
      <protection/>
    </xf>
    <xf numFmtId="0" fontId="23" fillId="0" borderId="2" xfId="30" applyFont="1" applyFill="1" applyBorder="1">
      <alignment/>
      <protection/>
    </xf>
    <xf numFmtId="176" fontId="23" fillId="0" borderId="0" xfId="30" applyNumberFormat="1" applyFont="1" applyFill="1" applyAlignment="1" applyProtection="1">
      <alignment horizontal="right"/>
      <protection/>
    </xf>
    <xf numFmtId="176" fontId="23" fillId="0" borderId="0" xfId="31" applyNumberFormat="1" applyFont="1" applyFill="1" applyBorder="1" applyAlignment="1">
      <alignment horizontal="right"/>
      <protection/>
    </xf>
    <xf numFmtId="176" fontId="23" fillId="0" borderId="0" xfId="30" applyNumberFormat="1" applyFont="1" applyFill="1" applyBorder="1" applyAlignment="1" applyProtection="1">
      <alignment horizontal="right"/>
      <protection/>
    </xf>
    <xf numFmtId="0" fontId="23" fillId="0" borderId="1" xfId="30" applyFont="1" applyFill="1" applyBorder="1">
      <alignment/>
      <protection/>
    </xf>
    <xf numFmtId="0" fontId="23" fillId="0" borderId="5" xfId="30" applyFont="1" applyFill="1" applyBorder="1">
      <alignment/>
      <protection/>
    </xf>
    <xf numFmtId="176" fontId="26" fillId="0" borderId="10" xfId="30" applyNumberFormat="1" applyFont="1" applyFill="1" applyBorder="1" applyAlignment="1" applyProtection="1">
      <alignment horizontal="left"/>
      <protection/>
    </xf>
    <xf numFmtId="0" fontId="23" fillId="0" borderId="11" xfId="30" applyFont="1" applyFill="1" applyBorder="1">
      <alignment/>
      <protection/>
    </xf>
    <xf numFmtId="0" fontId="26" fillId="0" borderId="3" xfId="30" applyFont="1" applyFill="1" applyBorder="1">
      <alignment/>
      <protection/>
    </xf>
    <xf numFmtId="176" fontId="23" fillId="0" borderId="1" xfId="31" applyNumberFormat="1" applyFont="1" applyFill="1" applyBorder="1" applyAlignment="1">
      <alignment horizontal="right"/>
      <protection/>
    </xf>
    <xf numFmtId="0" fontId="23" fillId="0" borderId="0" xfId="19" applyNumberFormat="1" applyFont="1" applyFill="1" applyAlignment="1">
      <alignment horizontal="center"/>
    </xf>
    <xf numFmtId="182" fontId="23" fillId="0" borderId="1" xfId="30" applyNumberFormat="1" applyFont="1" applyFill="1" applyBorder="1" applyAlignment="1" applyProtection="1">
      <alignment horizontal="center"/>
      <protection/>
    </xf>
    <xf numFmtId="0" fontId="23" fillId="0" borderId="1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37" applyFont="1" applyAlignment="1">
      <alignment horizontal="right"/>
      <protection/>
    </xf>
    <xf numFmtId="0" fontId="7" fillId="0" borderId="0" xfId="37" applyFont="1">
      <alignment/>
      <protection/>
    </xf>
    <xf numFmtId="0" fontId="50" fillId="0" borderId="0" xfId="37" applyFont="1">
      <alignment/>
      <protection/>
    </xf>
    <xf numFmtId="176" fontId="32" fillId="0" borderId="0" xfId="0" applyNumberFormat="1" applyFont="1" applyFill="1" applyBorder="1" applyAlignment="1" applyProtection="1">
      <alignment horizontal="left"/>
      <protection/>
    </xf>
    <xf numFmtId="187" fontId="3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3" fillId="0" borderId="3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23" fillId="0" borderId="0" xfId="15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0" fontId="26" fillId="0" borderId="12" xfId="0" applyFont="1" applyBorder="1" applyAlignment="1">
      <alignment horizontal="center" vertical="distributed"/>
    </xf>
    <xf numFmtId="0" fontId="26" fillId="0" borderId="13" xfId="0" applyFont="1" applyBorder="1" applyAlignment="1">
      <alignment horizontal="center" vertical="distributed"/>
    </xf>
    <xf numFmtId="0" fontId="26" fillId="0" borderId="1" xfId="30" applyFont="1" applyFill="1" applyBorder="1" applyAlignment="1">
      <alignment wrapText="1"/>
      <protection/>
    </xf>
    <xf numFmtId="0" fontId="23" fillId="0" borderId="10" xfId="30" applyFont="1" applyFill="1" applyBorder="1">
      <alignment/>
      <protection/>
    </xf>
    <xf numFmtId="176" fontId="23" fillId="0" borderId="1" xfId="30" applyNumberFormat="1" applyFont="1" applyFill="1" applyBorder="1" applyAlignment="1" applyProtection="1">
      <alignment horizontal="right"/>
      <protection/>
    </xf>
    <xf numFmtId="0" fontId="26" fillId="0" borderId="11" xfId="0" applyFont="1" applyBorder="1" applyAlignment="1">
      <alignment vertical="distributed"/>
    </xf>
    <xf numFmtId="0" fontId="3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0" xfId="30" applyFont="1" applyFill="1" applyBorder="1" applyAlignment="1">
      <alignment wrapText="1"/>
      <protection/>
    </xf>
    <xf numFmtId="0" fontId="65" fillId="0" borderId="0" xfId="0" applyFont="1" applyAlignment="1">
      <alignment/>
    </xf>
    <xf numFmtId="0" fontId="67" fillId="0" borderId="0" xfId="26" applyFont="1">
      <alignment/>
      <protection/>
    </xf>
    <xf numFmtId="0" fontId="8" fillId="0" borderId="0" xfId="26" applyFont="1">
      <alignment/>
      <protection/>
    </xf>
    <xf numFmtId="9" fontId="8" fillId="0" borderId="0" xfId="0" applyNumberFormat="1" applyFont="1" applyAlignment="1">
      <alignment horizontal="right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74" fontId="32" fillId="0" borderId="1" xfId="0" applyNumberFormat="1" applyFont="1" applyFill="1" applyBorder="1" applyAlignment="1" quotePrefix="1">
      <alignment horizontal="right" wrapText="1"/>
    </xf>
    <xf numFmtId="0" fontId="3" fillId="0" borderId="1" xfId="0" applyFont="1" applyFill="1" applyBorder="1" applyAlignment="1">
      <alignment/>
    </xf>
    <xf numFmtId="174" fontId="3" fillId="0" borderId="1" xfId="0" applyNumberFormat="1" applyFont="1" applyFill="1" applyBorder="1" applyAlignment="1" quotePrefix="1">
      <alignment horizontal="right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4" fontId="3" fillId="0" borderId="0" xfId="15" applyNumberFormat="1" applyFont="1" applyFill="1" applyAlignment="1" quotePrefix="1">
      <alignment horizontal="right"/>
    </xf>
    <xf numFmtId="0" fontId="32" fillId="0" borderId="0" xfId="0" applyFont="1" applyFill="1" applyAlignment="1">
      <alignment/>
    </xf>
    <xf numFmtId="176" fontId="32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9" fontId="3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3" fillId="0" borderId="0" xfId="0" applyNumberFormat="1" applyFont="1" applyFill="1" applyAlignment="1" quotePrefix="1">
      <alignment horizontal="right"/>
    </xf>
    <xf numFmtId="3" fontId="3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73" fontId="3" fillId="0" borderId="0" xfId="15" applyFont="1" applyFill="1" applyAlignment="1">
      <alignment horizontal="right"/>
    </xf>
    <xf numFmtId="177" fontId="3" fillId="0" borderId="0" xfId="15" applyNumberFormat="1" applyFont="1" applyFill="1" applyAlignment="1">
      <alignment/>
    </xf>
    <xf numFmtId="173" fontId="3" fillId="0" borderId="0" xfId="15" applyFont="1" applyFill="1" applyAlignment="1" quotePrefix="1">
      <alignment horizontal="right"/>
    </xf>
    <xf numFmtId="0" fontId="32" fillId="0" borderId="0" xfId="0" applyFont="1" applyFill="1" applyAlignment="1">
      <alignment horizontal="center"/>
    </xf>
    <xf numFmtId="177" fontId="3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177" fontId="3" fillId="0" borderId="0" xfId="15" applyNumberFormat="1" applyFont="1" applyFill="1" applyAlignment="1">
      <alignment horizontal="right"/>
    </xf>
    <xf numFmtId="4" fontId="32" fillId="0" borderId="0" xfId="15" applyNumberFormat="1" applyFont="1" applyFill="1" applyAlignment="1" quotePrefix="1">
      <alignment horizontal="right"/>
    </xf>
    <xf numFmtId="173" fontId="3" fillId="0" borderId="0" xfId="15" applyFont="1" applyFill="1" applyAlignment="1">
      <alignment horizontal="center"/>
    </xf>
    <xf numFmtId="0" fontId="5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26" fillId="0" borderId="12" xfId="0" applyFont="1" applyFill="1" applyBorder="1" applyAlignment="1">
      <alignment horizontal="center" vertical="distributed"/>
    </xf>
    <xf numFmtId="0" fontId="26" fillId="0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3" fillId="0" borderId="6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3" fillId="0" borderId="4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vertical="distributed"/>
    </xf>
    <xf numFmtId="0" fontId="23" fillId="0" borderId="0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176" fontId="32" fillId="0" borderId="0" xfId="0" applyNumberFormat="1" applyFont="1" applyFill="1" applyBorder="1" applyAlignment="1">
      <alignment horizontal="right"/>
    </xf>
    <xf numFmtId="184" fontId="32" fillId="0" borderId="0" xfId="15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quotePrefix="1">
      <alignment horizontal="left"/>
    </xf>
    <xf numFmtId="176" fontId="3" fillId="0" borderId="0" xfId="0" applyNumberFormat="1" applyFont="1" applyFill="1" applyBorder="1" applyAlignment="1">
      <alignment horizontal="right"/>
    </xf>
    <xf numFmtId="184" fontId="3" fillId="0" borderId="0" xfId="15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left"/>
    </xf>
    <xf numFmtId="3" fontId="3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0" xfId="0" applyFont="1" applyFill="1" applyAlignment="1">
      <alignment/>
    </xf>
    <xf numFmtId="184" fontId="51" fillId="0" borderId="0" xfId="15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29" fillId="0" borderId="0" xfId="26" applyFont="1" applyFill="1">
      <alignment/>
      <protection/>
    </xf>
    <xf numFmtId="0" fontId="30" fillId="0" borderId="0" xfId="26" applyFont="1" applyFill="1">
      <alignment/>
      <protection/>
    </xf>
    <xf numFmtId="0" fontId="15" fillId="0" borderId="0" xfId="26" applyFont="1" applyFill="1">
      <alignment/>
      <protection/>
    </xf>
    <xf numFmtId="0" fontId="23" fillId="0" borderId="0" xfId="26" applyFont="1" applyFill="1" applyBorder="1">
      <alignment/>
      <protection/>
    </xf>
    <xf numFmtId="0" fontId="23" fillId="0" borderId="0" xfId="26" applyFont="1" applyFill="1">
      <alignment/>
      <protection/>
    </xf>
    <xf numFmtId="0" fontId="3" fillId="0" borderId="0" xfId="26" applyFont="1" applyFill="1">
      <alignment/>
      <protection/>
    </xf>
    <xf numFmtId="0" fontId="23" fillId="0" borderId="1" xfId="26" applyFont="1" applyFill="1" applyBorder="1">
      <alignment/>
      <protection/>
    </xf>
    <xf numFmtId="0" fontId="26" fillId="0" borderId="0" xfId="26" applyFont="1" applyFill="1">
      <alignment/>
      <protection/>
    </xf>
    <xf numFmtId="189" fontId="26" fillId="0" borderId="0" xfId="26" applyNumberFormat="1" applyFont="1" applyFill="1" applyAlignment="1">
      <alignment horizontal="right"/>
      <protection/>
    </xf>
    <xf numFmtId="0" fontId="26" fillId="0" borderId="0" xfId="26" applyFont="1" applyFill="1" applyAlignment="1">
      <alignment horizontal="left"/>
      <protection/>
    </xf>
    <xf numFmtId="189" fontId="23" fillId="0" borderId="0" xfId="26" applyNumberFormat="1" applyFont="1" applyFill="1" applyAlignment="1">
      <alignment horizontal="right"/>
      <protection/>
    </xf>
    <xf numFmtId="0" fontId="23" fillId="0" borderId="0" xfId="26" applyFont="1" applyFill="1" applyAlignment="1">
      <alignment horizontal="left"/>
      <protection/>
    </xf>
    <xf numFmtId="0" fontId="26" fillId="0" borderId="0" xfId="26" applyFont="1" applyFill="1" applyBorder="1">
      <alignment/>
      <protection/>
    </xf>
    <xf numFmtId="15" fontId="26" fillId="0" borderId="0" xfId="26" applyNumberFormat="1" applyFont="1" applyFill="1" applyBorder="1" applyAlignment="1">
      <alignment horizontal="right"/>
      <protection/>
    </xf>
    <xf numFmtId="0" fontId="53" fillId="0" borderId="0" xfId="26" applyFont="1" applyFill="1" applyBorder="1" applyAlignment="1">
      <alignment horizontal="right"/>
      <protection/>
    </xf>
    <xf numFmtId="0" fontId="26" fillId="0" borderId="0" xfId="26" applyFont="1" applyFill="1" applyAlignment="1">
      <alignment horizontal="right"/>
      <protection/>
    </xf>
    <xf numFmtId="0" fontId="55" fillId="0" borderId="0" xfId="26" applyFont="1" applyFill="1">
      <alignment/>
      <protection/>
    </xf>
    <xf numFmtId="0" fontId="54" fillId="0" borderId="0" xfId="26" applyFont="1" applyFill="1">
      <alignment/>
      <protection/>
    </xf>
    <xf numFmtId="189" fontId="55" fillId="0" borderId="0" xfId="26" applyNumberFormat="1" applyFont="1" applyFill="1" applyAlignment="1">
      <alignment horizontal="right"/>
      <protection/>
    </xf>
    <xf numFmtId="0" fontId="55" fillId="0" borderId="0" xfId="26" applyFont="1" applyFill="1" applyAlignment="1">
      <alignment horizontal="left"/>
      <protection/>
    </xf>
    <xf numFmtId="0" fontId="54" fillId="0" borderId="0" xfId="26" applyFont="1" applyFill="1" applyAlignment="1">
      <alignment horizontal="left"/>
      <protection/>
    </xf>
    <xf numFmtId="3" fontId="26" fillId="0" borderId="0" xfId="26" applyNumberFormat="1" applyFont="1" applyFill="1" applyAlignment="1">
      <alignment horizontal="right"/>
      <protection/>
    </xf>
    <xf numFmtId="3" fontId="23" fillId="0" borderId="0" xfId="26" applyNumberFormat="1" applyFont="1" applyFill="1" applyAlignment="1">
      <alignment horizontal="right"/>
      <protection/>
    </xf>
    <xf numFmtId="176" fontId="32" fillId="0" borderId="0" xfId="0" applyNumberFormat="1" applyFont="1" applyFill="1" applyAlignment="1">
      <alignment/>
    </xf>
    <xf numFmtId="191" fontId="32" fillId="0" borderId="0" xfId="15" applyNumberFormat="1" applyFont="1" applyFill="1" applyAlignment="1">
      <alignment horizontal="right"/>
    </xf>
    <xf numFmtId="177" fontId="32" fillId="0" borderId="0" xfId="15" applyNumberFormat="1" applyFont="1" applyFill="1" applyAlignment="1">
      <alignment horizontal="right"/>
    </xf>
    <xf numFmtId="181" fontId="23" fillId="0" borderId="2" xfId="32" applyNumberFormat="1" applyFont="1" applyFill="1" applyBorder="1" applyAlignment="1">
      <alignment horizontal="right"/>
      <protection/>
    </xf>
    <xf numFmtId="181" fontId="23" fillId="0" borderId="10" xfId="32" applyNumberFormat="1" applyFont="1" applyFill="1" applyBorder="1" applyAlignment="1">
      <alignment horizontal="right"/>
      <protection/>
    </xf>
    <xf numFmtId="181" fontId="23" fillId="0" borderId="13" xfId="32" applyNumberFormat="1" applyFont="1" applyFill="1" applyBorder="1" applyAlignment="1">
      <alignment horizontal="right"/>
      <protection/>
    </xf>
    <xf numFmtId="0" fontId="5" fillId="0" borderId="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distributed"/>
    </xf>
    <xf numFmtId="0" fontId="8" fillId="0" borderId="1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43" fillId="0" borderId="0" xfId="0" applyFont="1" applyFill="1" applyAlignment="1">
      <alignment/>
    </xf>
    <xf numFmtId="0" fontId="48" fillId="0" borderId="3" xfId="0" applyFont="1" applyFill="1" applyBorder="1" applyAlignment="1">
      <alignment/>
    </xf>
    <xf numFmtId="0" fontId="23" fillId="0" borderId="0" xfId="31" applyFont="1" applyFill="1" applyBorder="1">
      <alignment/>
      <protection/>
    </xf>
    <xf numFmtId="176" fontId="26" fillId="0" borderId="9" xfId="0" applyNumberFormat="1" applyFont="1" applyFill="1" applyBorder="1" applyAlignment="1" applyProtection="1">
      <alignment horizontal="left"/>
      <protection/>
    </xf>
    <xf numFmtId="176" fontId="23" fillId="0" borderId="10" xfId="31" applyNumberFormat="1" applyFont="1" applyFill="1" applyBorder="1" applyAlignment="1">
      <alignment horizontal="right"/>
      <protection/>
    </xf>
    <xf numFmtId="176" fontId="23" fillId="0" borderId="7" xfId="31" applyNumberFormat="1" applyFont="1" applyFill="1" applyBorder="1" applyAlignment="1">
      <alignment horizontal="right"/>
      <protection/>
    </xf>
    <xf numFmtId="176" fontId="56" fillId="0" borderId="9" xfId="0" applyNumberFormat="1" applyFont="1" applyFill="1" applyBorder="1" applyAlignment="1" applyProtection="1">
      <alignment horizontal="left"/>
      <protection/>
    </xf>
    <xf numFmtId="176" fontId="56" fillId="0" borderId="3" xfId="0" applyNumberFormat="1" applyFont="1" applyFill="1" applyBorder="1" applyAlignment="1" applyProtection="1">
      <alignment horizontal="left"/>
      <protection/>
    </xf>
    <xf numFmtId="176" fontId="56" fillId="0" borderId="5" xfId="0" applyNumberFormat="1" applyFont="1" applyFill="1" applyBorder="1" applyAlignment="1" applyProtection="1">
      <alignment horizontal="left"/>
      <protection/>
    </xf>
    <xf numFmtId="0" fontId="23" fillId="0" borderId="1" xfId="31" applyFont="1" applyFill="1" applyBorder="1">
      <alignment/>
      <protection/>
    </xf>
    <xf numFmtId="0" fontId="23" fillId="0" borderId="7" xfId="0" applyFont="1" applyFill="1" applyBorder="1" applyAlignment="1">
      <alignment horizontal="center"/>
    </xf>
    <xf numFmtId="14" fontId="32" fillId="0" borderId="1" xfId="0" applyNumberFormat="1" applyFont="1" applyFill="1" applyBorder="1" applyAlignment="1" quotePrefix="1">
      <alignment horizontal="right"/>
    </xf>
    <xf numFmtId="14" fontId="26" fillId="0" borderId="1" xfId="0" applyNumberFormat="1" applyFont="1" applyBorder="1" applyAlignment="1" quotePrefix="1">
      <alignment horizontal="right"/>
    </xf>
    <xf numFmtId="14" fontId="23" fillId="0" borderId="1" xfId="0" applyNumberFormat="1" applyFont="1" applyBorder="1" applyAlignment="1" quotePrefix="1">
      <alignment horizontal="right"/>
    </xf>
    <xf numFmtId="1" fontId="3" fillId="0" borderId="0" xfId="15" applyNumberFormat="1" applyFont="1" applyFill="1" applyAlignment="1">
      <alignment horizontal="center"/>
    </xf>
    <xf numFmtId="15" fontId="26" fillId="0" borderId="0" xfId="37" applyNumberFormat="1" applyFont="1" applyBorder="1" applyAlignment="1">
      <alignment horizontal="right"/>
      <protection/>
    </xf>
    <xf numFmtId="15" fontId="23" fillId="0" borderId="0" xfId="37" applyNumberFormat="1" applyFont="1" applyBorder="1" applyAlignment="1">
      <alignment horizontal="right"/>
      <protection/>
    </xf>
    <xf numFmtId="0" fontId="3" fillId="0" borderId="1" xfId="0" applyFont="1" applyBorder="1" applyAlignment="1">
      <alignment horizontal="right"/>
    </xf>
    <xf numFmtId="0" fontId="0" fillId="0" borderId="3" xfId="0" applyFill="1" applyBorder="1" applyAlignment="1">
      <alignment/>
    </xf>
    <xf numFmtId="0" fontId="68" fillId="0" borderId="3" xfId="0" applyFont="1" applyFill="1" applyBorder="1" applyAlignment="1">
      <alignment/>
    </xf>
    <xf numFmtId="0" fontId="19" fillId="0" borderId="0" xfId="37" applyFont="1" applyBorder="1">
      <alignment/>
      <protection/>
    </xf>
    <xf numFmtId="0" fontId="3" fillId="0" borderId="1" xfId="26" applyFont="1" applyFill="1" applyBorder="1">
      <alignment/>
      <protection/>
    </xf>
    <xf numFmtId="0" fontId="48" fillId="0" borderId="3" xfId="30" applyFont="1" applyFill="1" applyBorder="1">
      <alignment/>
      <protection/>
    </xf>
    <xf numFmtId="0" fontId="30" fillId="0" borderId="0" xfId="26" applyFont="1" applyFill="1" applyAlignment="1">
      <alignment/>
      <protection/>
    </xf>
    <xf numFmtId="0" fontId="15" fillId="0" borderId="0" xfId="26" applyFont="1" applyFill="1" applyAlignment="1">
      <alignment/>
      <protection/>
    </xf>
    <xf numFmtId="0" fontId="23" fillId="0" borderId="0" xfId="26" applyFont="1" applyFill="1" applyAlignment="1">
      <alignment/>
      <protection/>
    </xf>
    <xf numFmtId="176" fontId="3" fillId="0" borderId="0" xfId="0" applyNumberFormat="1" applyFont="1" applyFill="1" applyBorder="1" applyAlignment="1" quotePrefix="1">
      <alignment horizontal="right" wrapText="1"/>
    </xf>
    <xf numFmtId="190" fontId="3" fillId="0" borderId="0" xfId="15" applyNumberFormat="1" applyFont="1" applyFill="1" applyAlignment="1">
      <alignment/>
    </xf>
    <xf numFmtId="191" fontId="3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8" fontId="3" fillId="0" borderId="0" xfId="0" applyNumberFormat="1" applyFont="1" applyFill="1" applyBorder="1" applyAlignment="1" quotePrefix="1">
      <alignment horizontal="left"/>
    </xf>
    <xf numFmtId="9" fontId="3" fillId="0" borderId="0" xfId="0" applyNumberFormat="1" applyFont="1" applyFill="1" applyBorder="1" applyAlignment="1" quotePrefix="1">
      <alignment horizontal="left"/>
    </xf>
    <xf numFmtId="184" fontId="52" fillId="0" borderId="0" xfId="15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2" fontId="26" fillId="0" borderId="0" xfId="26" applyNumberFormat="1" applyFont="1" applyFill="1" applyAlignment="1">
      <alignment horizontal="right"/>
      <protection/>
    </xf>
    <xf numFmtId="2" fontId="23" fillId="0" borderId="0" xfId="26" applyNumberFormat="1" applyFont="1" applyFill="1" applyAlignment="1">
      <alignment horizontal="right"/>
      <protection/>
    </xf>
    <xf numFmtId="0" fontId="3" fillId="0" borderId="0" xfId="0" applyFont="1" applyFill="1" applyAlignment="1" quotePrefix="1">
      <alignment horizontal="right"/>
    </xf>
    <xf numFmtId="0" fontId="35" fillId="0" borderId="0" xfId="0" applyFont="1" applyFill="1" applyAlignment="1">
      <alignment horizontal="right"/>
    </xf>
    <xf numFmtId="0" fontId="15" fillId="0" borderId="0" xfId="0" applyFont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14" fontId="23" fillId="0" borderId="3" xfId="0" applyNumberFormat="1" applyFont="1" applyBorder="1" applyAlignment="1">
      <alignment horizontal="right" vertical="top" wrapText="1"/>
    </xf>
    <xf numFmtId="14" fontId="23" fillId="0" borderId="5" xfId="0" applyNumberFormat="1" applyFont="1" applyBorder="1" applyAlignment="1">
      <alignment horizontal="right" vertical="top" wrapText="1"/>
    </xf>
    <xf numFmtId="0" fontId="15" fillId="0" borderId="13" xfId="0" applyFont="1" applyBorder="1" applyAlignment="1">
      <alignment horizontal="center" vertical="top" wrapText="1"/>
    </xf>
    <xf numFmtId="189" fontId="54" fillId="0" borderId="0" xfId="26" applyNumberFormat="1" applyFont="1" applyFill="1" applyAlignment="1">
      <alignment horizontal="right"/>
      <protection/>
    </xf>
    <xf numFmtId="0" fontId="54" fillId="0" borderId="0" xfId="26" applyFont="1" applyFill="1" applyAlignment="1">
      <alignment/>
      <protection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14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14" fontId="23" fillId="0" borderId="0" xfId="0" applyNumberFormat="1" applyFont="1" applyAlignment="1">
      <alignment wrapText="1"/>
    </xf>
    <xf numFmtId="14" fontId="23" fillId="0" borderId="2" xfId="0" applyNumberFormat="1" applyFont="1" applyBorder="1" applyAlignment="1">
      <alignment horizontal="right" wrapText="1"/>
    </xf>
    <xf numFmtId="14" fontId="23" fillId="0" borderId="1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  <xf numFmtId="4" fontId="3" fillId="0" borderId="0" xfId="15" applyNumberFormat="1" applyFont="1" applyFill="1" applyAlignment="1">
      <alignment horizontal="right"/>
    </xf>
    <xf numFmtId="0" fontId="55" fillId="0" borderId="0" xfId="26" applyFont="1" applyFill="1" applyAlignment="1">
      <alignment/>
      <protection/>
    </xf>
    <xf numFmtId="3" fontId="3" fillId="0" borderId="0" xfId="15" applyNumberFormat="1" applyFont="1" applyAlignment="1" quotePrefix="1">
      <alignment horizontal="right"/>
    </xf>
    <xf numFmtId="0" fontId="15" fillId="0" borderId="0" xfId="36" applyFont="1" applyFill="1" applyAlignment="1" applyProtection="1">
      <alignment horizontal="left"/>
      <protection/>
    </xf>
    <xf numFmtId="0" fontId="30" fillId="0" borderId="0" xfId="37" applyFont="1" applyBorder="1" applyAlignment="1">
      <alignment horizontal="center"/>
      <protection/>
    </xf>
    <xf numFmtId="184" fontId="23" fillId="0" borderId="7" xfId="15" applyNumberFormat="1" applyFont="1" applyBorder="1" applyAlignment="1">
      <alignment/>
    </xf>
    <xf numFmtId="184" fontId="23" fillId="0" borderId="2" xfId="15" applyNumberFormat="1" applyFont="1" applyBorder="1" applyAlignment="1">
      <alignment/>
    </xf>
    <xf numFmtId="184" fontId="23" fillId="0" borderId="10" xfId="15" applyNumberFormat="1" applyFont="1" applyBorder="1" applyAlignment="1">
      <alignment/>
    </xf>
    <xf numFmtId="0" fontId="23" fillId="0" borderId="3" xfId="0" applyFont="1" applyBorder="1" applyAlignment="1">
      <alignment horizontal="left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26" fillId="0" borderId="11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horizontal="left" vertical="distributed"/>
    </xf>
    <xf numFmtId="0" fontId="5" fillId="0" borderId="0" xfId="26" applyFont="1" applyFill="1">
      <alignment/>
      <protection/>
    </xf>
    <xf numFmtId="0" fontId="70" fillId="0" borderId="0" xfId="0" applyFont="1" applyAlignment="1">
      <alignment/>
    </xf>
    <xf numFmtId="0" fontId="26" fillId="0" borderId="15" xfId="0" applyFont="1" applyBorder="1" applyAlignment="1">
      <alignment horizontal="center" vertical="distributed"/>
    </xf>
    <xf numFmtId="0" fontId="26" fillId="0" borderId="7" xfId="0" applyFont="1" applyBorder="1" applyAlignment="1">
      <alignment horizontal="center" vertical="justify"/>
    </xf>
    <xf numFmtId="0" fontId="26" fillId="0" borderId="8" xfId="0" applyFont="1" applyBorder="1" applyAlignment="1">
      <alignment horizontal="center" vertical="distributed"/>
    </xf>
    <xf numFmtId="0" fontId="26" fillId="0" borderId="9" xfId="0" applyFont="1" applyBorder="1" applyAlignment="1">
      <alignment horizontal="center" vertical="distributed"/>
    </xf>
    <xf numFmtId="0" fontId="26" fillId="0" borderId="4" xfId="0" applyFont="1" applyBorder="1" applyAlignment="1">
      <alignment horizontal="center" vertical="distributed"/>
    </xf>
    <xf numFmtId="0" fontId="26" fillId="0" borderId="1" xfId="0" applyFont="1" applyBorder="1" applyAlignment="1">
      <alignment horizontal="center" vertical="justify"/>
    </xf>
    <xf numFmtId="0" fontId="26" fillId="0" borderId="1" xfId="0" applyFont="1" applyBorder="1" applyAlignment="1">
      <alignment horizontal="center" vertical="distributed"/>
    </xf>
    <xf numFmtId="0" fontId="26" fillId="0" borderId="5" xfId="0" applyFont="1" applyBorder="1" applyAlignment="1">
      <alignment horizontal="center" vertical="distributed"/>
    </xf>
    <xf numFmtId="176" fontId="26" fillId="0" borderId="0" xfId="0" applyNumberFormat="1" applyFont="1" applyFill="1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23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2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176" fontId="23" fillId="0" borderId="9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Border="1" applyAlignment="1">
      <alignment horizontal="right"/>
    </xf>
    <xf numFmtId="176" fontId="23" fillId="0" borderId="3" xfId="0" applyNumberFormat="1" applyFont="1" applyFill="1" applyBorder="1" applyAlignment="1" applyProtection="1">
      <alignment horizontal="left"/>
      <protection/>
    </xf>
    <xf numFmtId="0" fontId="0" fillId="0" borderId="3" xfId="0" applyFont="1" applyBorder="1" applyAlignment="1">
      <alignment/>
    </xf>
    <xf numFmtId="176" fontId="23" fillId="0" borderId="11" xfId="0" applyNumberFormat="1" applyFont="1" applyFill="1" applyBorder="1" applyAlignment="1" applyProtection="1">
      <alignment horizontal="left"/>
      <protection/>
    </xf>
    <xf numFmtId="0" fontId="23" fillId="0" borderId="14" xfId="0" applyFont="1" applyBorder="1" applyAlignment="1">
      <alignment horizontal="right"/>
    </xf>
    <xf numFmtId="0" fontId="23" fillId="0" borderId="14" xfId="0" applyFont="1" applyFill="1" applyBorder="1" applyAlignment="1">
      <alignment/>
    </xf>
    <xf numFmtId="3" fontId="23" fillId="0" borderId="14" xfId="0" applyNumberFormat="1" applyFont="1" applyBorder="1" applyAlignment="1">
      <alignment horizontal="right"/>
    </xf>
    <xf numFmtId="176" fontId="23" fillId="0" borderId="0" xfId="0" applyNumberFormat="1" applyFont="1" applyFill="1" applyBorder="1" applyAlignment="1" applyProtection="1">
      <alignment horizontal="left"/>
      <protection/>
    </xf>
    <xf numFmtId="176" fontId="23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23" fillId="0" borderId="10" xfId="0" applyNumberFormat="1" applyFont="1" applyBorder="1" applyAlignment="1">
      <alignment horizontal="right"/>
    </xf>
    <xf numFmtId="0" fontId="23" fillId="0" borderId="7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176" fontId="23" fillId="0" borderId="1" xfId="0" applyNumberFormat="1" applyFont="1" applyFill="1" applyBorder="1" applyAlignment="1" applyProtection="1">
      <alignment horizontal="left"/>
      <protection/>
    </xf>
    <xf numFmtId="0" fontId="23" fillId="0" borderId="10" xfId="0" applyFont="1" applyBorder="1" applyAlignment="1">
      <alignment horizontal="right"/>
    </xf>
    <xf numFmtId="0" fontId="2" fillId="0" borderId="0" xfId="37" applyFont="1" applyBorder="1">
      <alignment/>
      <protection/>
    </xf>
    <xf numFmtId="0" fontId="32" fillId="0" borderId="0" xfId="37" applyFont="1" applyBorder="1">
      <alignment/>
      <protection/>
    </xf>
    <xf numFmtId="0" fontId="5" fillId="0" borderId="0" xfId="37" applyFont="1" applyBorder="1">
      <alignment/>
      <protection/>
    </xf>
    <xf numFmtId="0" fontId="69" fillId="0" borderId="0" xfId="0" applyFont="1" applyBorder="1" applyAlignment="1">
      <alignment/>
    </xf>
    <xf numFmtId="0" fontId="23" fillId="0" borderId="1" xfId="37" applyFont="1" applyBorder="1">
      <alignment/>
      <protection/>
    </xf>
    <xf numFmtId="0" fontId="26" fillId="0" borderId="1" xfId="37" applyFont="1" applyBorder="1" applyAlignment="1">
      <alignment horizontal="right" wrapText="1"/>
      <protection/>
    </xf>
    <xf numFmtId="0" fontId="23" fillId="0" borderId="1" xfId="37" applyFont="1" applyBorder="1" applyAlignment="1">
      <alignment horizontal="right" wrapText="1"/>
      <protection/>
    </xf>
    <xf numFmtId="0" fontId="23" fillId="0" borderId="7" xfId="0" applyFont="1" applyFill="1" applyBorder="1" applyAlignment="1">
      <alignment/>
    </xf>
    <xf numFmtId="0" fontId="23" fillId="0" borderId="9" xfId="0" applyFont="1" applyFill="1" applyBorder="1" applyAlignment="1">
      <alignment/>
    </xf>
    <xf numFmtId="0" fontId="26" fillId="0" borderId="2" xfId="0" applyFont="1" applyFill="1" applyBorder="1" applyAlignment="1">
      <alignment horizontal="right"/>
    </xf>
    <xf numFmtId="0" fontId="26" fillId="0" borderId="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5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2" xfId="0" applyFont="1" applyFill="1" applyBorder="1" applyAlignment="1">
      <alignment horizontal="right"/>
    </xf>
    <xf numFmtId="0" fontId="23" fillId="0" borderId="3" xfId="0" applyFont="1" applyFill="1" applyBorder="1" applyAlignment="1">
      <alignment horizontal="center"/>
    </xf>
    <xf numFmtId="197" fontId="23" fillId="0" borderId="0" xfId="0" applyNumberFormat="1" applyFont="1" applyFill="1" applyBorder="1" applyAlignment="1">
      <alignment/>
    </xf>
    <xf numFmtId="0" fontId="23" fillId="0" borderId="2" xfId="0" applyFont="1" applyFill="1" applyBorder="1" applyAlignment="1">
      <alignment/>
    </xf>
    <xf numFmtId="193" fontId="0" fillId="0" borderId="0" xfId="0" applyNumberFormat="1" applyFill="1" applyAlignment="1">
      <alignment/>
    </xf>
    <xf numFmtId="2" fontId="23" fillId="0" borderId="2" xfId="0" applyNumberFormat="1" applyFont="1" applyFill="1" applyBorder="1" applyAlignment="1">
      <alignment/>
    </xf>
    <xf numFmtId="198" fontId="23" fillId="0" borderId="0" xfId="0" applyNumberFormat="1" applyFont="1" applyFill="1" applyBorder="1" applyAlignment="1">
      <alignment/>
    </xf>
    <xf numFmtId="0" fontId="48" fillId="0" borderId="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52" fillId="0" borderId="5" xfId="0" applyFont="1" applyFill="1" applyBorder="1" applyAlignment="1">
      <alignment horizontal="left"/>
    </xf>
    <xf numFmtId="193" fontId="5" fillId="0" borderId="0" xfId="0" applyNumberFormat="1" applyFont="1" applyFill="1" applyAlignment="1">
      <alignment/>
    </xf>
    <xf numFmtId="193" fontId="5" fillId="0" borderId="0" xfId="0" applyNumberFormat="1" applyFont="1" applyFill="1" applyBorder="1" applyAlignment="1">
      <alignment/>
    </xf>
    <xf numFmtId="0" fontId="32" fillId="0" borderId="7" xfId="0" applyFont="1" applyFill="1" applyBorder="1" applyAlignment="1">
      <alignment horizontal="right"/>
    </xf>
    <xf numFmtId="0" fontId="32" fillId="0" borderId="9" xfId="0" applyFont="1" applyFill="1" applyBorder="1" applyAlignment="1">
      <alignment horizontal="center"/>
    </xf>
    <xf numFmtId="0" fontId="32" fillId="0" borderId="15" xfId="0" applyFont="1" applyFill="1" applyBorder="1" applyAlignment="1">
      <alignment/>
    </xf>
    <xf numFmtId="0" fontId="34" fillId="0" borderId="10" xfId="0" applyFont="1" applyFill="1" applyBorder="1" applyAlignment="1">
      <alignment horizontal="right"/>
    </xf>
    <xf numFmtId="0" fontId="34" fillId="0" borderId="5" xfId="0" applyFont="1" applyFill="1" applyBorder="1" applyAlignment="1">
      <alignment horizontal="center"/>
    </xf>
    <xf numFmtId="0" fontId="35" fillId="0" borderId="4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96" fontId="23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52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3" fillId="0" borderId="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193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right"/>
    </xf>
    <xf numFmtId="194" fontId="3" fillId="0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6" fillId="0" borderId="7" xfId="0" applyFont="1" applyBorder="1" applyAlignment="1">
      <alignment horizontal="center"/>
    </xf>
    <xf numFmtId="0" fontId="26" fillId="0" borderId="14" xfId="0" applyFont="1" applyBorder="1" applyAlignment="1">
      <alignment horizontal="left" vertical="distributed"/>
    </xf>
    <xf numFmtId="0" fontId="26" fillId="0" borderId="9" xfId="0" applyFont="1" applyBorder="1" applyAlignment="1">
      <alignment/>
    </xf>
    <xf numFmtId="0" fontId="44" fillId="0" borderId="0" xfId="0" applyFont="1" applyAlignment="1">
      <alignment/>
    </xf>
    <xf numFmtId="0" fontId="23" fillId="0" borderId="15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/>
    </xf>
    <xf numFmtId="0" fontId="53" fillId="0" borderId="9" xfId="0" applyFont="1" applyBorder="1" applyAlignment="1">
      <alignment/>
    </xf>
    <xf numFmtId="176" fontId="73" fillId="0" borderId="7" xfId="33" applyNumberFormat="1" applyFont="1" applyFill="1" applyBorder="1" applyAlignment="1">
      <alignment horizontal="right" wrapText="1"/>
      <protection/>
    </xf>
    <xf numFmtId="0" fontId="5" fillId="0" borderId="9" xfId="0" applyFont="1" applyBorder="1" applyAlignment="1">
      <alignment/>
    </xf>
    <xf numFmtId="181" fontId="5" fillId="0" borderId="0" xfId="0" applyNumberFormat="1" applyFont="1" applyAlignment="1">
      <alignment/>
    </xf>
    <xf numFmtId="0" fontId="23" fillId="0" borderId="2" xfId="0" applyFont="1" applyBorder="1" applyAlignment="1">
      <alignment horizontal="center"/>
    </xf>
    <xf numFmtId="0" fontId="53" fillId="0" borderId="3" xfId="0" applyFont="1" applyBorder="1" applyAlignment="1">
      <alignment/>
    </xf>
    <xf numFmtId="176" fontId="73" fillId="0" borderId="2" xfId="33" applyNumberFormat="1" applyFont="1" applyFill="1" applyBorder="1" applyAlignment="1">
      <alignment horizontal="right" wrapText="1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3" fillId="0" borderId="5" xfId="0" applyFont="1" applyBorder="1" applyAlignment="1">
      <alignment/>
    </xf>
    <xf numFmtId="176" fontId="73" fillId="0" borderId="10" xfId="33" applyNumberFormat="1" applyFont="1" applyFill="1" applyBorder="1" applyAlignment="1">
      <alignment horizontal="right" wrapText="1"/>
      <protection/>
    </xf>
    <xf numFmtId="0" fontId="5" fillId="0" borderId="5" xfId="0" applyFont="1" applyBorder="1" applyAlignment="1">
      <alignment/>
    </xf>
    <xf numFmtId="186" fontId="0" fillId="0" borderId="0" xfId="15" applyNumberForma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42" fillId="0" borderId="0" xfId="0" applyFont="1" applyAlignment="1">
      <alignment/>
    </xf>
    <xf numFmtId="0" fontId="32" fillId="0" borderId="7" xfId="0" applyFont="1" applyBorder="1" applyAlignment="1">
      <alignment horizontal="right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2" fontId="3" fillId="0" borderId="2" xfId="15" applyNumberFormat="1" applyFont="1" applyBorder="1" applyAlignment="1">
      <alignment horizontal="right"/>
    </xf>
    <xf numFmtId="195" fontId="3" fillId="0" borderId="3" xfId="15" applyNumberFormat="1" applyFont="1" applyBorder="1" applyAlignment="1">
      <alignment horizontal="center"/>
    </xf>
    <xf numFmtId="177" fontId="3" fillId="0" borderId="2" xfId="15" applyNumberFormat="1" applyFont="1" applyBorder="1" applyAlignment="1">
      <alignment horizontal="right"/>
    </xf>
    <xf numFmtId="173" fontId="3" fillId="0" borderId="2" xfId="15" applyNumberFormat="1" applyFont="1" applyBorder="1" applyAlignment="1">
      <alignment horizontal="right"/>
    </xf>
    <xf numFmtId="195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2" fillId="0" borderId="3" xfId="0" applyFont="1" applyBorder="1" applyAlignment="1">
      <alignment horizontal="left"/>
    </xf>
    <xf numFmtId="3" fontId="23" fillId="0" borderId="3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2" fillId="0" borderId="5" xfId="0" applyFont="1" applyBorder="1" applyAlignment="1">
      <alignment horizontal="left"/>
    </xf>
    <xf numFmtId="195" fontId="3" fillId="0" borderId="5" xfId="15" applyNumberFormat="1" applyFont="1" applyBorder="1" applyAlignment="1">
      <alignment horizontal="center"/>
    </xf>
    <xf numFmtId="177" fontId="3" fillId="0" borderId="10" xfId="15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173" fontId="3" fillId="0" borderId="10" xfId="15" applyNumberFormat="1" applyFont="1" applyBorder="1" applyAlignment="1">
      <alignment horizontal="right"/>
    </xf>
    <xf numFmtId="195" fontId="3" fillId="0" borderId="5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0" fontId="19" fillId="0" borderId="0" xfId="0" applyFont="1" applyFill="1" applyAlignment="1">
      <alignment/>
    </xf>
    <xf numFmtId="0" fontId="32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right" vertical="top" wrapText="1"/>
    </xf>
    <xf numFmtId="193" fontId="3" fillId="0" borderId="2" xfId="0" applyNumberFormat="1" applyFont="1" applyFill="1" applyBorder="1" applyAlignment="1">
      <alignment horizontal="right"/>
    </xf>
    <xf numFmtId="193" fontId="3" fillId="0" borderId="0" xfId="0" applyNumberFormat="1" applyFont="1" applyFill="1" applyBorder="1" applyAlignment="1">
      <alignment horizontal="center"/>
    </xf>
    <xf numFmtId="193" fontId="3" fillId="0" borderId="16" xfId="0" applyNumberFormat="1" applyFont="1" applyFill="1" applyBorder="1" applyAlignment="1">
      <alignment horizontal="center"/>
    </xf>
    <xf numFmtId="193" fontId="32" fillId="0" borderId="17" xfId="0" applyNumberFormat="1" applyFont="1" applyFill="1" applyBorder="1" applyAlignment="1">
      <alignment horizontal="right"/>
    </xf>
    <xf numFmtId="193" fontId="32" fillId="0" borderId="3" xfId="0" applyNumberFormat="1" applyFont="1" applyFill="1" applyBorder="1" applyAlignment="1">
      <alignment horizontal="center"/>
    </xf>
    <xf numFmtId="194" fontId="32" fillId="0" borderId="6" xfId="0" applyNumberFormat="1" applyFont="1" applyFill="1" applyBorder="1" applyAlignment="1">
      <alignment horizontal="center"/>
    </xf>
    <xf numFmtId="177" fontId="5" fillId="0" borderId="0" xfId="15" applyNumberFormat="1" applyFont="1" applyFill="1" applyAlignment="1">
      <alignment/>
    </xf>
    <xf numFmtId="177" fontId="5" fillId="0" borderId="0" xfId="15" applyNumberFormat="1" applyFont="1" applyFill="1" applyBorder="1" applyAlignment="1">
      <alignment/>
    </xf>
    <xf numFmtId="177" fontId="5" fillId="0" borderId="0" xfId="15" applyNumberFormat="1" applyFont="1" applyFill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93" fontId="3" fillId="0" borderId="10" xfId="0" applyNumberFormat="1" applyFont="1" applyFill="1" applyBorder="1" applyAlignment="1">
      <alignment horizontal="right"/>
    </xf>
    <xf numFmtId="193" fontId="3" fillId="0" borderId="5" xfId="0" applyNumberFormat="1" applyFont="1" applyFill="1" applyBorder="1" applyAlignment="1">
      <alignment horizontal="center"/>
    </xf>
    <xf numFmtId="193" fontId="3" fillId="0" borderId="1" xfId="0" applyNumberFormat="1" applyFont="1" applyFill="1" applyBorder="1" applyAlignment="1">
      <alignment horizontal="center"/>
    </xf>
    <xf numFmtId="193" fontId="3" fillId="0" borderId="18" xfId="0" applyNumberFormat="1" applyFont="1" applyFill="1" applyBorder="1" applyAlignment="1">
      <alignment horizontal="center"/>
    </xf>
    <xf numFmtId="193" fontId="32" fillId="0" borderId="19" xfId="0" applyNumberFormat="1" applyFont="1" applyFill="1" applyBorder="1" applyAlignment="1">
      <alignment horizontal="right"/>
    </xf>
    <xf numFmtId="193" fontId="32" fillId="0" borderId="5" xfId="0" applyNumberFormat="1" applyFont="1" applyFill="1" applyBorder="1" applyAlignment="1">
      <alignment horizontal="center"/>
    </xf>
    <xf numFmtId="194" fontId="32" fillId="0" borderId="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94" fontId="32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93" fontId="3" fillId="0" borderId="2" xfId="15" applyNumberFormat="1" applyFont="1" applyFill="1" applyBorder="1" applyAlignment="1">
      <alignment horizontal="right"/>
    </xf>
    <xf numFmtId="193" fontId="3" fillId="0" borderId="3" xfId="15" applyNumberFormat="1" applyFont="1" applyFill="1" applyBorder="1" applyAlignment="1">
      <alignment horizontal="center"/>
    </xf>
    <xf numFmtId="193" fontId="3" fillId="0" borderId="0" xfId="15" applyNumberFormat="1" applyFont="1" applyFill="1" applyBorder="1" applyAlignment="1">
      <alignment horizontal="center"/>
    </xf>
    <xf numFmtId="194" fontId="32" fillId="0" borderId="6" xfId="15" applyNumberFormat="1" applyFont="1" applyFill="1" applyBorder="1" applyAlignment="1">
      <alignment horizontal="center" vertical="center" readingOrder="1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5" fillId="0" borderId="3" xfId="0" applyFont="1" applyBorder="1" applyAlignment="1">
      <alignment horizontal="center" vertical="top" wrapText="1"/>
    </xf>
    <xf numFmtId="177" fontId="23" fillId="0" borderId="0" xfId="15" applyNumberFormat="1" applyFont="1" applyBorder="1" applyAlignment="1">
      <alignment horizontal="right" wrapText="1"/>
    </xf>
    <xf numFmtId="0" fontId="23" fillId="0" borderId="1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3" fillId="0" borderId="2" xfId="0" applyFont="1" applyFill="1" applyBorder="1" applyAlignment="1" quotePrefix="1">
      <alignment horizontal="center"/>
    </xf>
    <xf numFmtId="0" fontId="23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 wrapText="1"/>
    </xf>
    <xf numFmtId="176" fontId="32" fillId="0" borderId="0" xfId="0" applyNumberFormat="1" applyFont="1" applyFill="1" applyBorder="1" applyAlignment="1" quotePrefix="1">
      <alignment horizontal="right" wrapText="1"/>
    </xf>
    <xf numFmtId="2" fontId="23" fillId="0" borderId="7" xfId="0" applyNumberFormat="1" applyFont="1" applyFill="1" applyBorder="1" applyAlignment="1">
      <alignment horizontal="right"/>
    </xf>
    <xf numFmtId="2" fontId="23" fillId="0" borderId="2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0" fontId="23" fillId="0" borderId="3" xfId="0" applyFont="1" applyFill="1" applyBorder="1" applyAlignment="1">
      <alignment horizontal="center" vertical="top" wrapText="1"/>
    </xf>
    <xf numFmtId="173" fontId="23" fillId="0" borderId="0" xfId="15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173" fontId="23" fillId="0" borderId="1" xfId="15" applyFont="1" applyFill="1" applyBorder="1" applyAlignment="1">
      <alignment horizontal="center" vertical="top" wrapText="1"/>
    </xf>
    <xf numFmtId="188" fontId="32" fillId="0" borderId="0" xfId="0" applyNumberFormat="1" applyFont="1" applyFill="1" applyBorder="1" applyAlignment="1" quotePrefix="1">
      <alignment horizontal="left"/>
    </xf>
    <xf numFmtId="9" fontId="32" fillId="0" borderId="0" xfId="0" applyNumberFormat="1" applyFont="1" applyFill="1" applyBorder="1" applyAlignment="1" quotePrefix="1">
      <alignment horizontal="left"/>
    </xf>
    <xf numFmtId="2" fontId="2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2" fillId="0" borderId="2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" fontId="3" fillId="0" borderId="10" xfId="15" applyNumberFormat="1" applyFont="1" applyBorder="1" applyAlignment="1">
      <alignment horizontal="right"/>
    </xf>
    <xf numFmtId="14" fontId="3" fillId="0" borderId="1" xfId="0" applyNumberFormat="1" applyFont="1" applyFill="1" applyBorder="1" applyAlignment="1" quotePrefix="1">
      <alignment horizontal="right"/>
    </xf>
    <xf numFmtId="0" fontId="74" fillId="0" borderId="0" xfId="26" applyFont="1" applyFill="1">
      <alignment/>
      <protection/>
    </xf>
    <xf numFmtId="3" fontId="6" fillId="0" borderId="0" xfId="26" applyNumberFormat="1" applyFont="1" applyFill="1" applyAlignment="1">
      <alignment horizontal="right"/>
      <protection/>
    </xf>
    <xf numFmtId="0" fontId="6" fillId="0" borderId="0" xfId="26" applyFont="1" applyFill="1" applyAlignment="1">
      <alignment horizontal="left"/>
      <protection/>
    </xf>
    <xf numFmtId="0" fontId="5" fillId="0" borderId="0" xfId="26" applyFont="1" applyFill="1" applyAlignment="1">
      <alignment/>
      <protection/>
    </xf>
    <xf numFmtId="0" fontId="5" fillId="0" borderId="0" xfId="26" applyFont="1" applyFill="1" applyAlignment="1">
      <alignment horizontal="right"/>
      <protection/>
    </xf>
    <xf numFmtId="0" fontId="75" fillId="0" borderId="3" xfId="0" applyFont="1" applyFill="1" applyBorder="1" applyAlignment="1">
      <alignment/>
    </xf>
    <xf numFmtId="0" fontId="75" fillId="0" borderId="0" xfId="0" applyFont="1" applyFill="1" applyAlignment="1">
      <alignment/>
    </xf>
    <xf numFmtId="0" fontId="48" fillId="0" borderId="3" xfId="0" applyFont="1" applyBorder="1" applyAlignment="1">
      <alignment/>
    </xf>
    <xf numFmtId="0" fontId="58" fillId="0" borderId="0" xfId="0" applyFont="1" applyAlignment="1" quotePrefix="1">
      <alignment/>
    </xf>
    <xf numFmtId="0" fontId="20" fillId="0" borderId="0" xfId="0" applyFont="1" applyAlignment="1">
      <alignment vertical="center" wrapText="1"/>
    </xf>
    <xf numFmtId="0" fontId="8" fillId="0" borderId="0" xfId="29" applyFont="1">
      <alignment vertical="center"/>
      <protection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2" fillId="0" borderId="23" xfId="0" applyFont="1" applyBorder="1" applyAlignment="1" quotePrefix="1">
      <alignment horizontal="right" vertical="top" wrapText="1"/>
    </xf>
    <xf numFmtId="15" fontId="3" fillId="0" borderId="23" xfId="0" applyNumberFormat="1" applyFont="1" applyBorder="1" applyAlignment="1" quotePrefix="1">
      <alignment horizontal="right" vertical="top" wrapText="1"/>
    </xf>
    <xf numFmtId="0" fontId="3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77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177" fontId="78" fillId="0" borderId="0" xfId="15" applyNumberFormat="1" applyFont="1" applyAlignment="1">
      <alignment horizontal="right" vertical="top" wrapText="1"/>
    </xf>
    <xf numFmtId="177" fontId="79" fillId="0" borderId="0" xfId="15" applyNumberFormat="1" applyFont="1" applyAlignment="1">
      <alignment horizontal="right" vertical="top" wrapText="1"/>
    </xf>
    <xf numFmtId="0" fontId="78" fillId="0" borderId="0" xfId="0" applyFont="1" applyAlignment="1">
      <alignment horizontal="right" vertical="top" wrapText="1"/>
    </xf>
    <xf numFmtId="0" fontId="79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177" fontId="3" fillId="0" borderId="0" xfId="15" applyNumberFormat="1" applyFont="1" applyAlignment="1">
      <alignment horizontal="right" vertical="top" wrapText="1"/>
    </xf>
    <xf numFmtId="0" fontId="3" fillId="0" borderId="0" xfId="29" applyFont="1">
      <alignment vertical="center"/>
      <protection/>
    </xf>
    <xf numFmtId="0" fontId="80" fillId="0" borderId="0" xfId="0" applyFont="1" applyAlignment="1">
      <alignment horizontal="right" vertical="top" wrapText="1"/>
    </xf>
    <xf numFmtId="0" fontId="81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0" borderId="23" xfId="0" applyFont="1" applyBorder="1" applyAlignment="1">
      <alignment/>
    </xf>
    <xf numFmtId="0" fontId="32" fillId="0" borderId="0" xfId="0" applyFont="1" applyBorder="1" applyAlignment="1">
      <alignment horizontal="right" vertical="top" wrapText="1"/>
    </xf>
    <xf numFmtId="15" fontId="3" fillId="0" borderId="0" xfId="0" applyNumberFormat="1" applyFont="1" applyBorder="1" applyAlignment="1" quotePrefix="1">
      <alignment horizontal="right" vertical="top" wrapText="1"/>
    </xf>
    <xf numFmtId="10" fontId="32" fillId="0" borderId="0" xfId="0" applyNumberFormat="1" applyFont="1" applyAlignment="1">
      <alignment vertical="justify"/>
    </xf>
    <xf numFmtId="10" fontId="3" fillId="0" borderId="0" xfId="0" applyNumberFormat="1" applyFont="1" applyAlignment="1">
      <alignment vertical="justify"/>
    </xf>
    <xf numFmtId="10" fontId="3" fillId="0" borderId="0" xfId="0" applyNumberFormat="1" applyFont="1" applyAlignment="1">
      <alignment/>
    </xf>
    <xf numFmtId="0" fontId="32" fillId="0" borderId="23" xfId="0" applyFont="1" applyBorder="1" applyAlignment="1">
      <alignment horizontal="right" vertical="top" wrapText="1"/>
    </xf>
    <xf numFmtId="0" fontId="3" fillId="0" borderId="0" xfId="0" applyFont="1" applyBorder="1" applyAlignment="1" quotePrefix="1">
      <alignment horizontal="left" vertical="top" wrapText="1" indent="1"/>
    </xf>
    <xf numFmtId="10" fontId="32" fillId="0" borderId="0" xfId="0" applyNumberFormat="1" applyFont="1" applyAlignment="1">
      <alignment/>
    </xf>
    <xf numFmtId="172" fontId="32" fillId="0" borderId="0" xfId="20" applyFont="1" applyAlignment="1">
      <alignment horizontal="right" vertical="top" wrapText="1"/>
    </xf>
    <xf numFmtId="0" fontId="3" fillId="0" borderId="0" xfId="0" applyFont="1" applyAlignment="1" quotePrefix="1">
      <alignment horizontal="left" vertical="top" wrapText="1" indent="1"/>
    </xf>
    <xf numFmtId="0" fontId="5" fillId="0" borderId="0" xfId="0" applyFont="1" applyAlignment="1">
      <alignment horizontal="right" vertical="top" wrapText="1"/>
    </xf>
    <xf numFmtId="0" fontId="8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32" fillId="0" borderId="0" xfId="0" applyNumberFormat="1" applyFont="1" applyBorder="1" applyAlignment="1" quotePrefix="1">
      <alignment horizontal="right" vertical="top" wrapText="1"/>
    </xf>
    <xf numFmtId="0" fontId="3" fillId="0" borderId="0" xfId="0" applyFont="1" applyBorder="1" applyAlignment="1">
      <alignment horizontal="right"/>
    </xf>
    <xf numFmtId="0" fontId="60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>
      <alignment/>
    </xf>
    <xf numFmtId="0" fontId="60" fillId="0" borderId="0" xfId="0" applyFont="1" applyAlignment="1">
      <alignment horizontal="right"/>
    </xf>
    <xf numFmtId="0" fontId="85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2" fontId="88" fillId="0" borderId="0" xfId="0" applyNumberFormat="1" applyFont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76" fillId="0" borderId="0" xfId="0" applyFont="1" applyAlignment="1">
      <alignment/>
    </xf>
    <xf numFmtId="207" fontId="32" fillId="0" borderId="0" xfId="0" applyNumberFormat="1" applyFont="1" applyAlignment="1" quotePrefix="1">
      <alignment horizontal="right"/>
    </xf>
    <xf numFmtId="207" fontId="32" fillId="0" borderId="0" xfId="0" applyNumberFormat="1" applyFont="1" applyAlignment="1" quotePrefix="1">
      <alignment/>
    </xf>
    <xf numFmtId="0" fontId="71" fillId="0" borderId="0" xfId="0" applyFont="1" applyAlignment="1">
      <alignment/>
    </xf>
    <xf numFmtId="0" fontId="39" fillId="0" borderId="0" xfId="0" applyFont="1" applyAlignment="1">
      <alignment/>
    </xf>
    <xf numFmtId="0" fontId="27" fillId="0" borderId="0" xfId="0" applyFont="1" applyAlignment="1">
      <alignment/>
    </xf>
    <xf numFmtId="225" fontId="26" fillId="0" borderId="0" xfId="26" applyNumberFormat="1" applyFont="1" applyFill="1" applyAlignment="1">
      <alignment horizontal="right"/>
      <protection/>
    </xf>
    <xf numFmtId="225" fontId="23" fillId="0" borderId="0" xfId="26" applyNumberFormat="1" applyFont="1" applyFill="1" applyAlignment="1">
      <alignment horizontal="right"/>
      <protection/>
    </xf>
    <xf numFmtId="0" fontId="3" fillId="0" borderId="5" xfId="0" applyFont="1" applyBorder="1" applyAlignment="1">
      <alignment/>
    </xf>
    <xf numFmtId="0" fontId="3" fillId="0" borderId="0" xfId="28" applyFont="1" applyBorder="1">
      <alignment/>
      <protection/>
    </xf>
    <xf numFmtId="0" fontId="32" fillId="0" borderId="0" xfId="28" applyFont="1" applyBorder="1">
      <alignment/>
      <protection/>
    </xf>
    <xf numFmtId="0" fontId="3" fillId="0" borderId="0" xfId="28" applyFont="1" applyBorder="1" applyAlignment="1">
      <alignment horizontal="right"/>
      <protection/>
    </xf>
    <xf numFmtId="0" fontId="32" fillId="0" borderId="0" xfId="28" applyFont="1">
      <alignment/>
      <protection/>
    </xf>
    <xf numFmtId="186" fontId="32" fillId="0" borderId="0" xfId="18" applyNumberFormat="1" applyFont="1" applyAlignment="1">
      <alignment/>
    </xf>
    <xf numFmtId="0" fontId="5" fillId="0" borderId="0" xfId="28" applyFont="1" applyAlignment="1">
      <alignment horizontal="right"/>
      <protection/>
    </xf>
    <xf numFmtId="0" fontId="5" fillId="0" borderId="0" xfId="28" applyFont="1" applyBorder="1" applyAlignment="1">
      <alignment horizontal="right"/>
      <protection/>
    </xf>
    <xf numFmtId="0" fontId="5" fillId="0" borderId="0" xfId="28" applyFont="1" applyAlignment="1">
      <alignment horizontal="left"/>
      <protection/>
    </xf>
    <xf numFmtId="0" fontId="5" fillId="0" borderId="0" xfId="28" applyFont="1">
      <alignment/>
      <protection/>
    </xf>
    <xf numFmtId="0" fontId="5" fillId="0" borderId="0" xfId="28" applyFont="1" applyBorder="1">
      <alignment/>
      <protection/>
    </xf>
    <xf numFmtId="184" fontId="8" fillId="0" borderId="0" xfId="15" applyNumberFormat="1" applyFont="1" applyFill="1" applyBorder="1" applyAlignment="1">
      <alignment horizontal="left"/>
    </xf>
    <xf numFmtId="0" fontId="32" fillId="0" borderId="0" xfId="28" applyFont="1" applyBorder="1" applyAlignment="1">
      <alignment/>
      <protection/>
    </xf>
    <xf numFmtId="0" fontId="5" fillId="0" borderId="5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horizontal="center" vertical="distributed"/>
    </xf>
    <xf numFmtId="0" fontId="26" fillId="0" borderId="13" xfId="0" applyFont="1" applyFill="1" applyBorder="1" applyAlignment="1">
      <alignment horizontal="center" vertical="distributed"/>
    </xf>
    <xf numFmtId="0" fontId="26" fillId="0" borderId="14" xfId="0" applyFont="1" applyFill="1" applyBorder="1" applyAlignment="1">
      <alignment horizontal="center" vertical="distributed"/>
    </xf>
    <xf numFmtId="0" fontId="26" fillId="0" borderId="13" xfId="0" applyFont="1" applyBorder="1" applyAlignment="1">
      <alignment horizontal="center" vertical="distributed"/>
    </xf>
    <xf numFmtId="0" fontId="26" fillId="0" borderId="11" xfId="0" applyFont="1" applyBorder="1" applyAlignment="1">
      <alignment horizontal="center" vertical="distributed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0" xfId="25" applyFont="1" applyBorder="1" applyAlignment="1">
      <alignment horizontal="center"/>
      <protection/>
    </xf>
    <xf numFmtId="0" fontId="23" fillId="0" borderId="1" xfId="26" applyFont="1" applyFill="1" applyBorder="1" applyAlignment="1">
      <alignment horizontal="center"/>
      <protection/>
    </xf>
    <xf numFmtId="3" fontId="26" fillId="0" borderId="1" xfId="26" applyNumberFormat="1" applyFont="1" applyFill="1" applyBorder="1" applyAlignment="1">
      <alignment horizontal="center" wrapText="1"/>
      <protection/>
    </xf>
    <xf numFmtId="1" fontId="26" fillId="0" borderId="0" xfId="26" applyNumberFormat="1" applyFont="1" applyFill="1" applyBorder="1" applyAlignment="1" quotePrefix="1">
      <alignment horizontal="center" wrapText="1"/>
      <protection/>
    </xf>
    <xf numFmtId="0" fontId="3" fillId="0" borderId="0" xfId="28" applyFont="1" applyBorder="1" applyAlignment="1">
      <alignment horizontal="center"/>
      <protection/>
    </xf>
    <xf numFmtId="0" fontId="32" fillId="0" borderId="0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72" fontId="32" fillId="0" borderId="0" xfId="20" applyFont="1" applyAlignment="1">
      <alignment horizontal="center"/>
    </xf>
    <xf numFmtId="0" fontId="3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2" fillId="0" borderId="7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justify" wrapText="1"/>
    </xf>
    <xf numFmtId="14" fontId="3" fillId="0" borderId="1" xfId="0" applyNumberFormat="1" applyFont="1" applyFill="1" applyBorder="1" applyAlignment="1" quotePrefix="1">
      <alignment horizontal="center"/>
    </xf>
    <xf numFmtId="14" fontId="32" fillId="0" borderId="1" xfId="0" applyNumberFormat="1" applyFont="1" applyFill="1" applyBorder="1" applyAlignment="1" quotePrefix="1">
      <alignment horizontal="center"/>
    </xf>
    <xf numFmtId="0" fontId="32" fillId="0" borderId="7" xfId="0" applyFont="1" applyFill="1" applyBorder="1" applyAlignment="1">
      <alignment horizontal="center" wrapText="1"/>
    </xf>
    <xf numFmtId="0" fontId="32" fillId="0" borderId="9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14" fontId="30" fillId="0" borderId="0" xfId="37" applyNumberFormat="1" applyFont="1" applyBorder="1" applyAlignment="1">
      <alignment horizontal="center"/>
      <protection/>
    </xf>
    <xf numFmtId="0" fontId="30" fillId="0" borderId="0" xfId="37" applyFont="1" applyBorder="1" applyAlignment="1">
      <alignment horizontal="center"/>
      <protection/>
    </xf>
    <xf numFmtId="14" fontId="15" fillId="0" borderId="0" xfId="37" applyNumberFormat="1" applyFont="1" applyBorder="1" applyAlignment="1">
      <alignment horizontal="center"/>
      <protection/>
    </xf>
    <xf numFmtId="0" fontId="15" fillId="0" borderId="0" xfId="37" applyFont="1" applyBorder="1" applyAlignment="1">
      <alignment horizontal="center"/>
      <protection/>
    </xf>
    <xf numFmtId="0" fontId="3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 vertical="distributed" wrapText="1"/>
    </xf>
    <xf numFmtId="0" fontId="26" fillId="0" borderId="9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wrapText="1"/>
    </xf>
    <xf numFmtId="0" fontId="26" fillId="0" borderId="5" xfId="0" applyFont="1" applyBorder="1" applyAlignment="1">
      <alignment horizontal="center" vertical="distributed" wrapText="1"/>
    </xf>
    <xf numFmtId="0" fontId="3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0" fontId="3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/>
    </xf>
  </cellXfs>
  <cellStyles count="29">
    <cellStyle name="Normal" xfId="0"/>
    <cellStyle name="Comma" xfId="15"/>
    <cellStyle name="Comma [0]" xfId="16"/>
    <cellStyle name="Comma_Page15" xfId="17"/>
    <cellStyle name="Comma_Page16 (new)" xfId="18"/>
    <cellStyle name="Comma_Page4 (as at Nov)" xfId="19"/>
    <cellStyle name="Currency" xfId="20"/>
    <cellStyle name="Currency [0]" xfId="21"/>
    <cellStyle name="Euro" xfId="22"/>
    <cellStyle name="Followed Hyperlink" xfId="23"/>
    <cellStyle name="Hyperlink" xfId="24"/>
    <cellStyle name="Normal_all in one" xfId="25"/>
    <cellStyle name="Normal_Page1-1" xfId="26"/>
    <cellStyle name="Normal_Page15" xfId="27"/>
    <cellStyle name="Normal_Page16 (new)" xfId="28"/>
    <cellStyle name="Normal_Page1718" xfId="29"/>
    <cellStyle name="Normal_Page4 (as at Nov)" xfId="30"/>
    <cellStyle name="Normal_Sheet1" xfId="31"/>
    <cellStyle name="Normal_Sheet1_1" xfId="32"/>
    <cellStyle name="Normal_Sheet2" xfId="33"/>
    <cellStyle name="Percent" xfId="34"/>
    <cellStyle name="一般_CE-0004" xfId="35"/>
    <cellStyle name="一般_CE-0016" xfId="36"/>
    <cellStyle name="一般_Ce-derivatives" xfId="37"/>
    <cellStyle name="千分位[0]_CE-0004" xfId="38"/>
    <cellStyle name="千分位_CE-0004" xfId="39"/>
    <cellStyle name="千分位_CE-0016" xfId="40"/>
    <cellStyle name="貨幣 [0]_CE-0004" xfId="41"/>
    <cellStyle name="貨幣_CE-0004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ket%20Statiistics_c(up%20to%20year%20en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page 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hkex.com.hk/publication/newsltr/2005-01-12-e.pdf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0.25390625" style="11" customWidth="1"/>
    <col min="2" max="2" width="7.875" style="11" customWidth="1"/>
    <col min="3" max="3" width="13.125" style="11" customWidth="1"/>
    <col min="4" max="4" width="13.625" style="11" customWidth="1"/>
    <col min="5" max="5" width="3.50390625" style="11" customWidth="1"/>
    <col min="6" max="6" width="11.75390625" style="11" customWidth="1"/>
    <col min="7" max="7" width="3.00390625" style="11" customWidth="1"/>
    <col min="8" max="8" width="26.875" style="11" customWidth="1"/>
    <col min="9" max="9" width="19.125" style="11" customWidth="1"/>
    <col min="10" max="10" width="14.50390625" style="11" customWidth="1"/>
    <col min="11" max="11" width="11.50390625" style="11" customWidth="1"/>
    <col min="12" max="12" width="3.125" style="11" customWidth="1"/>
    <col min="13" max="13" width="10.125" style="11" customWidth="1"/>
    <col min="14" max="16384" width="9.00390625" style="11" customWidth="1"/>
  </cols>
  <sheetData>
    <row r="1" ht="61.5" customHeight="1"/>
    <row r="2" spans="2:14" ht="36.75" customHeight="1">
      <c r="B2" s="12"/>
      <c r="C2" s="13"/>
      <c r="D2" s="14" t="s">
        <v>188</v>
      </c>
      <c r="E2" s="15"/>
      <c r="F2" s="15"/>
      <c r="G2" s="15"/>
      <c r="H2" s="15"/>
      <c r="I2" s="16"/>
      <c r="J2" s="16"/>
      <c r="K2" s="16"/>
      <c r="L2" s="16"/>
      <c r="M2" s="16"/>
      <c r="N2" s="16"/>
    </row>
    <row r="3" spans="2:14" ht="14.25" customHeight="1">
      <c r="B3" s="17"/>
      <c r="C3" s="13"/>
      <c r="D3" s="14"/>
      <c r="E3" s="15"/>
      <c r="F3" s="15"/>
      <c r="G3" s="15"/>
      <c r="H3" s="15"/>
      <c r="I3" s="16"/>
      <c r="J3" s="16"/>
      <c r="K3" s="16"/>
      <c r="L3" s="16"/>
      <c r="M3" s="16"/>
      <c r="N3" s="16"/>
    </row>
    <row r="4" spans="2:14" ht="20.25" customHeight="1">
      <c r="B4" s="17"/>
      <c r="C4" s="13"/>
      <c r="D4" s="14"/>
      <c r="E4" s="15"/>
      <c r="F4" s="15"/>
      <c r="G4" s="15"/>
      <c r="H4" s="15"/>
      <c r="I4" s="165" t="s">
        <v>48</v>
      </c>
      <c r="J4" s="16"/>
      <c r="K4" s="16"/>
      <c r="L4" s="16"/>
      <c r="M4" s="16"/>
      <c r="N4" s="16"/>
    </row>
    <row r="5" spans="2:14" ht="14.25" customHeight="1">
      <c r="B5" s="17"/>
      <c r="C5" s="16"/>
      <c r="D5" s="16"/>
      <c r="E5" s="16"/>
      <c r="F5" s="16"/>
      <c r="G5" s="16"/>
      <c r="H5" s="16"/>
      <c r="I5" s="164"/>
      <c r="J5" s="16"/>
      <c r="K5" s="16"/>
      <c r="L5" s="16"/>
      <c r="M5" s="16"/>
      <c r="N5" s="16"/>
    </row>
    <row r="6" spans="2:14" ht="20.25" customHeight="1">
      <c r="B6" s="18" t="s">
        <v>0</v>
      </c>
      <c r="C6" s="19" t="s">
        <v>187</v>
      </c>
      <c r="D6" s="16"/>
      <c r="E6" s="16"/>
      <c r="F6" s="16"/>
      <c r="G6" s="16"/>
      <c r="H6" s="16"/>
      <c r="I6" s="164" t="s">
        <v>493</v>
      </c>
      <c r="J6" s="16"/>
      <c r="K6" s="16"/>
      <c r="L6" s="16"/>
      <c r="M6" s="16"/>
      <c r="N6" s="16"/>
    </row>
    <row r="7" spans="2:14" ht="21.75" customHeight="1">
      <c r="B7" s="17"/>
      <c r="C7" s="1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23.25">
      <c r="B8" s="18" t="s">
        <v>1</v>
      </c>
      <c r="C8" s="19" t="s">
        <v>2</v>
      </c>
      <c r="D8" s="20"/>
      <c r="E8" s="21"/>
      <c r="F8" s="21"/>
      <c r="G8" s="21"/>
      <c r="H8" s="22"/>
      <c r="I8" s="164" t="s">
        <v>494</v>
      </c>
      <c r="J8" s="21"/>
      <c r="K8" s="23"/>
      <c r="L8" s="16"/>
      <c r="M8" s="16"/>
      <c r="N8" s="16"/>
    </row>
    <row r="9" spans="2:14" ht="21.75" customHeight="1">
      <c r="B9" s="18"/>
      <c r="C9" s="24"/>
      <c r="D9" s="20"/>
      <c r="E9" s="21"/>
      <c r="F9" s="21"/>
      <c r="G9" s="21"/>
      <c r="H9" s="22"/>
      <c r="I9" s="21"/>
      <c r="J9" s="21"/>
      <c r="K9" s="23"/>
      <c r="L9" s="16"/>
      <c r="M9" s="16"/>
      <c r="N9" s="16"/>
    </row>
    <row r="10" spans="2:14" ht="23.25">
      <c r="B10" s="18" t="s">
        <v>3</v>
      </c>
      <c r="C10" s="19" t="s">
        <v>4</v>
      </c>
      <c r="D10" s="25"/>
      <c r="E10" s="21"/>
      <c r="F10" s="26"/>
      <c r="G10" s="21"/>
      <c r="H10" s="22"/>
      <c r="I10" s="164" t="s">
        <v>495</v>
      </c>
      <c r="J10" s="12"/>
      <c r="K10" s="27"/>
      <c r="L10" s="28"/>
      <c r="M10" s="29"/>
      <c r="N10" s="16"/>
    </row>
    <row r="11" spans="2:14" ht="21" customHeight="1">
      <c r="B11" s="18"/>
      <c r="C11" s="24"/>
      <c r="D11" s="30"/>
      <c r="E11" s="31"/>
      <c r="F11" s="26"/>
      <c r="G11" s="21"/>
      <c r="H11" s="21"/>
      <c r="I11" s="21"/>
      <c r="J11" s="32"/>
      <c r="K11" s="27"/>
      <c r="L11" s="28"/>
      <c r="M11" s="28"/>
      <c r="N11" s="16"/>
    </row>
    <row r="12" spans="2:14" ht="23.25">
      <c r="B12" s="18" t="s">
        <v>5</v>
      </c>
      <c r="C12" s="19" t="s">
        <v>6</v>
      </c>
      <c r="D12" s="33"/>
      <c r="E12" s="21"/>
      <c r="F12" s="34"/>
      <c r="G12" s="21"/>
      <c r="H12" s="21"/>
      <c r="I12" s="164" t="s">
        <v>496</v>
      </c>
      <c r="J12" s="35"/>
      <c r="K12" s="36"/>
      <c r="L12" s="28"/>
      <c r="M12" s="28"/>
      <c r="N12" s="16"/>
    </row>
    <row r="13" spans="2:14" s="39" customFormat="1" ht="21" customHeight="1">
      <c r="B13" s="18"/>
      <c r="C13" s="24"/>
      <c r="D13" s="37"/>
      <c r="E13" s="21"/>
      <c r="F13" s="31"/>
      <c r="G13" s="31"/>
      <c r="H13" s="21"/>
      <c r="I13" s="164"/>
      <c r="J13" s="21"/>
      <c r="K13" s="29"/>
      <c r="L13" s="28"/>
      <c r="M13" s="28"/>
      <c r="N13" s="38"/>
    </row>
    <row r="14" spans="2:14" ht="23.25">
      <c r="B14" s="18" t="s">
        <v>371</v>
      </c>
      <c r="C14" s="19" t="s">
        <v>477</v>
      </c>
      <c r="D14" s="41"/>
      <c r="E14" s="28"/>
      <c r="F14" s="788"/>
      <c r="G14" s="788"/>
      <c r="H14" s="28"/>
      <c r="I14" s="164" t="s">
        <v>497</v>
      </c>
      <c r="J14" s="43"/>
      <c r="K14" s="28"/>
      <c r="L14" s="28"/>
      <c r="M14" s="28"/>
      <c r="N14" s="16"/>
    </row>
    <row r="15" spans="2:14" s="39" customFormat="1" ht="21" customHeight="1">
      <c r="B15" s="18"/>
      <c r="C15" s="24"/>
      <c r="D15" s="37"/>
      <c r="E15" s="21"/>
      <c r="F15" s="31"/>
      <c r="G15" s="31"/>
      <c r="H15" s="21"/>
      <c r="I15" s="21"/>
      <c r="J15" s="21"/>
      <c r="K15" s="29"/>
      <c r="L15" s="28"/>
      <c r="M15" s="28"/>
      <c r="N15" s="38"/>
    </row>
    <row r="16" spans="2:14" ht="23.25">
      <c r="B16" s="18" t="s">
        <v>372</v>
      </c>
      <c r="C16" s="19" t="s">
        <v>373</v>
      </c>
      <c r="D16" s="43"/>
      <c r="E16" s="28"/>
      <c r="F16" s="27"/>
      <c r="G16" s="28"/>
      <c r="H16" s="29"/>
      <c r="I16" s="164" t="s">
        <v>498</v>
      </c>
      <c r="J16" s="44"/>
      <c r="K16" s="27"/>
      <c r="L16" s="28"/>
      <c r="M16" s="29"/>
      <c r="N16" s="16"/>
    </row>
    <row r="17" spans="2:14" ht="16.5">
      <c r="B17" s="28"/>
      <c r="C17" s="28"/>
      <c r="D17" s="43"/>
      <c r="E17" s="28"/>
      <c r="F17" s="47"/>
      <c r="G17" s="28"/>
      <c r="H17" s="28"/>
      <c r="I17" s="28"/>
      <c r="J17" s="44"/>
      <c r="K17" s="28"/>
      <c r="L17" s="28"/>
      <c r="M17" s="28"/>
      <c r="N17" s="16"/>
    </row>
    <row r="18" spans="2:14" ht="16.5">
      <c r="B18" s="28"/>
      <c r="C18" s="28"/>
      <c r="D18" s="44"/>
      <c r="E18" s="28"/>
      <c r="F18" s="47"/>
      <c r="G18" s="28"/>
      <c r="H18" s="45"/>
      <c r="I18" s="28"/>
      <c r="J18" s="44"/>
      <c r="K18" s="47"/>
      <c r="L18" s="28"/>
      <c r="M18" s="45"/>
      <c r="N18" s="16"/>
    </row>
    <row r="19" spans="2:14" ht="16.5">
      <c r="B19" s="28"/>
      <c r="C19" s="28"/>
      <c r="D19" s="43"/>
      <c r="E19" s="28"/>
      <c r="F19" s="27"/>
      <c r="G19" s="28"/>
      <c r="H19" s="29"/>
      <c r="I19" s="28"/>
      <c r="J19" s="44"/>
      <c r="K19" s="27"/>
      <c r="L19" s="28"/>
      <c r="M19" s="29"/>
      <c r="N19" s="16"/>
    </row>
    <row r="20" spans="2:14" ht="16.5">
      <c r="B20" s="28"/>
      <c r="C20" s="28"/>
      <c r="D20" s="43"/>
      <c r="E20" s="28"/>
      <c r="F20" s="28"/>
      <c r="G20" s="28"/>
      <c r="H20" s="28"/>
      <c r="I20" s="28"/>
      <c r="J20" s="44"/>
      <c r="K20" s="28"/>
      <c r="L20" s="28"/>
      <c r="M20" s="28"/>
      <c r="N20" s="16"/>
    </row>
    <row r="21" spans="2:14" ht="16.5">
      <c r="B21" s="28"/>
      <c r="C21" s="28"/>
      <c r="D21" s="44"/>
      <c r="E21" s="28"/>
      <c r="F21" s="47"/>
      <c r="G21" s="28"/>
      <c r="H21" s="45"/>
      <c r="I21" s="28"/>
      <c r="J21" s="44"/>
      <c r="K21" s="47"/>
      <c r="L21" s="28"/>
      <c r="M21" s="45"/>
      <c r="N21" s="16"/>
    </row>
    <row r="22" spans="2:14" ht="16.5">
      <c r="B22" s="28"/>
      <c r="C22" s="28"/>
      <c r="D22" s="43"/>
      <c r="E22" s="28"/>
      <c r="F22" s="27"/>
      <c r="G22" s="28"/>
      <c r="H22" s="29"/>
      <c r="I22" s="28"/>
      <c r="J22" s="44"/>
      <c r="K22" s="27"/>
      <c r="L22" s="28"/>
      <c r="M22" s="29"/>
      <c r="N22" s="16"/>
    </row>
    <row r="23" spans="2:14" ht="16.5">
      <c r="B23" s="28"/>
      <c r="C23" s="42"/>
      <c r="D23" s="43"/>
      <c r="E23" s="28"/>
      <c r="F23" s="28"/>
      <c r="G23" s="28"/>
      <c r="H23" s="28"/>
      <c r="I23" s="28"/>
      <c r="J23" s="44"/>
      <c r="K23" s="42"/>
      <c r="L23" s="42"/>
      <c r="M23" s="28"/>
      <c r="N23" s="16"/>
    </row>
    <row r="24" spans="2:14" ht="16.5">
      <c r="B24" s="28"/>
      <c r="C24" s="42"/>
      <c r="D24" s="48"/>
      <c r="E24" s="28"/>
      <c r="F24" s="49"/>
      <c r="G24" s="49"/>
      <c r="H24" s="45"/>
      <c r="I24" s="28"/>
      <c r="J24" s="44"/>
      <c r="K24" s="46"/>
      <c r="L24" s="42"/>
      <c r="M24" s="45"/>
      <c r="N24" s="16"/>
    </row>
    <row r="25" spans="2:14" ht="16.5">
      <c r="B25" s="28"/>
      <c r="C25" s="28"/>
      <c r="D25" s="43"/>
      <c r="E25" s="28"/>
      <c r="F25" s="27"/>
      <c r="G25" s="28"/>
      <c r="H25" s="29"/>
      <c r="I25" s="28"/>
      <c r="J25" s="44"/>
      <c r="K25" s="27"/>
      <c r="L25" s="28"/>
      <c r="M25" s="29"/>
      <c r="N25" s="16"/>
    </row>
    <row r="26" spans="2:14" ht="16.5">
      <c r="B26" s="28"/>
      <c r="C26" s="42"/>
      <c r="D26" s="50"/>
      <c r="E26" s="28"/>
      <c r="F26" s="788"/>
      <c r="G26" s="788"/>
      <c r="H26" s="28"/>
      <c r="I26" s="28"/>
      <c r="J26" s="44"/>
      <c r="K26" s="51"/>
      <c r="L26" s="51"/>
      <c r="M26" s="28"/>
      <c r="N26" s="16"/>
    </row>
    <row r="27" spans="2:14" ht="16.5">
      <c r="B27" s="28"/>
      <c r="C27" s="28"/>
      <c r="D27" s="44"/>
      <c r="E27" s="28"/>
      <c r="F27" s="40"/>
      <c r="G27" s="40"/>
      <c r="H27" s="45"/>
      <c r="I27" s="28"/>
      <c r="J27" s="44"/>
      <c r="K27" s="28"/>
      <c r="L27" s="28"/>
      <c r="M27" s="45"/>
      <c r="N27" s="16"/>
    </row>
    <row r="28" spans="2:14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2:14" ht="15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5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15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</sheetData>
  <mergeCells count="2">
    <mergeCell ref="F26:G26"/>
    <mergeCell ref="F14:G14"/>
  </mergeCells>
  <printOptions horizontalCentered="1"/>
  <pageMargins left="0.03937007874015748" right="0.1968503937007874" top="0.11811023622047245" bottom="0.31496062992125984" header="0.5118110236220472" footer="0.5118110236220472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5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281" customWidth="1"/>
    <col min="2" max="2" width="2.25390625" style="281" customWidth="1"/>
    <col min="3" max="3" width="12.625" style="281" customWidth="1"/>
    <col min="4" max="4" width="7.25390625" style="281" customWidth="1"/>
    <col min="5" max="5" width="15.25390625" style="281" customWidth="1"/>
    <col min="6" max="6" width="9.375" style="281" customWidth="1"/>
    <col min="7" max="7" width="16.25390625" style="281" customWidth="1"/>
    <col min="8" max="8" width="11.00390625" style="281" customWidth="1"/>
    <col min="9" max="9" width="30.75390625" style="281" customWidth="1"/>
    <col min="10" max="10" width="11.00390625" style="281" customWidth="1"/>
    <col min="11" max="11" width="6.75390625" style="281" customWidth="1"/>
    <col min="12" max="12" width="11.00390625" style="281" customWidth="1"/>
    <col min="13" max="13" width="6.75390625" style="281" customWidth="1"/>
    <col min="14" max="14" width="11.125" style="281" customWidth="1"/>
    <col min="15" max="16384" width="9.00390625" style="281" customWidth="1"/>
  </cols>
  <sheetData>
    <row r="1" spans="1:2" ht="20.25">
      <c r="A1" s="330" t="s">
        <v>176</v>
      </c>
      <c r="B1" s="330"/>
    </row>
    <row r="2" spans="1:2" ht="21">
      <c r="A2" s="558"/>
      <c r="B2" s="558"/>
    </row>
    <row r="3" spans="1:2" ht="19.5" customHeight="1">
      <c r="A3" s="289" t="s">
        <v>314</v>
      </c>
      <c r="B3" s="289"/>
    </row>
    <row r="4" spans="1:2" ht="19.5">
      <c r="A4" s="328"/>
      <c r="B4" s="328"/>
    </row>
    <row r="5" spans="1:2" ht="19.5">
      <c r="A5" s="328"/>
      <c r="B5" s="328"/>
    </row>
    <row r="6" spans="1:9" ht="15.75">
      <c r="A6" s="334"/>
      <c r="B6" s="334"/>
      <c r="C6" s="295"/>
      <c r="D6" s="295"/>
      <c r="E6" s="295"/>
      <c r="F6" s="295"/>
      <c r="G6" s="295"/>
      <c r="H6" s="295"/>
      <c r="I6" s="295"/>
    </row>
    <row r="7" spans="1:13" s="214" customFormat="1" ht="21" customHeight="1">
      <c r="A7" s="546" t="s">
        <v>308</v>
      </c>
      <c r="B7" s="547"/>
      <c r="C7" s="807" t="s">
        <v>18</v>
      </c>
      <c r="D7" s="808"/>
      <c r="E7" s="807" t="s">
        <v>315</v>
      </c>
      <c r="F7" s="808"/>
      <c r="G7" s="807" t="s">
        <v>316</v>
      </c>
      <c r="H7" s="808"/>
      <c r="I7" s="547" t="s">
        <v>317</v>
      </c>
      <c r="L7" s="331"/>
      <c r="M7" s="331"/>
    </row>
    <row r="8" spans="1:14" s="214" customFormat="1" ht="13.5" customHeight="1">
      <c r="A8" s="541"/>
      <c r="B8" s="557"/>
      <c r="C8" s="781" t="s">
        <v>311</v>
      </c>
      <c r="D8" s="782"/>
      <c r="E8" s="781" t="s">
        <v>311</v>
      </c>
      <c r="F8" s="782"/>
      <c r="G8" s="781" t="s">
        <v>311</v>
      </c>
      <c r="H8" s="782"/>
      <c r="I8" s="559"/>
      <c r="J8" s="560"/>
      <c r="K8" s="561"/>
      <c r="L8" s="560"/>
      <c r="M8" s="560"/>
      <c r="N8" s="560"/>
    </row>
    <row r="9" spans="1:43" s="213" customFormat="1" ht="15.75">
      <c r="A9" s="552">
        <v>1999</v>
      </c>
      <c r="B9" s="553"/>
      <c r="C9" s="562">
        <v>1.582995</v>
      </c>
      <c r="D9" s="563"/>
      <c r="E9" s="564">
        <v>0</v>
      </c>
      <c r="F9" s="565"/>
      <c r="G9" s="562">
        <v>1.582995</v>
      </c>
      <c r="H9" s="563"/>
      <c r="I9" s="553">
        <v>7</v>
      </c>
      <c r="J9" s="282"/>
      <c r="K9" s="545"/>
      <c r="L9" s="282"/>
      <c r="M9" s="545"/>
      <c r="N9" s="545"/>
      <c r="O9" s="545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</row>
    <row r="10" spans="1:15" s="213" customFormat="1" ht="15.75">
      <c r="A10" s="552">
        <v>2000</v>
      </c>
      <c r="B10" s="553"/>
      <c r="C10" s="562">
        <v>14.814812999999997</v>
      </c>
      <c r="D10" s="563"/>
      <c r="E10" s="562">
        <v>1.240935393</v>
      </c>
      <c r="F10" s="563"/>
      <c r="G10" s="562">
        <v>16.05</v>
      </c>
      <c r="H10" s="563"/>
      <c r="I10" s="553">
        <v>47</v>
      </c>
      <c r="J10" s="214"/>
      <c r="K10" s="545"/>
      <c r="L10" s="214"/>
      <c r="M10" s="545"/>
      <c r="N10" s="545"/>
      <c r="O10" s="545"/>
    </row>
    <row r="11" spans="1:15" s="213" customFormat="1" ht="15.75">
      <c r="A11" s="552">
        <v>2001</v>
      </c>
      <c r="B11" s="553"/>
      <c r="C11" s="562">
        <v>4.11581459</v>
      </c>
      <c r="D11" s="563"/>
      <c r="E11" s="562">
        <v>1.7197111639999998</v>
      </c>
      <c r="F11" s="563"/>
      <c r="G11" s="562">
        <v>5.835525753999999</v>
      </c>
      <c r="H11" s="563"/>
      <c r="I11" s="553">
        <v>57</v>
      </c>
      <c r="J11" s="214"/>
      <c r="K11" s="545"/>
      <c r="L11" s="333"/>
      <c r="M11" s="545"/>
      <c r="N11" s="545"/>
      <c r="O11" s="545"/>
    </row>
    <row r="12" spans="1:15" s="213" customFormat="1" ht="15.75">
      <c r="A12" s="552">
        <v>2002</v>
      </c>
      <c r="B12" s="553"/>
      <c r="C12" s="562">
        <v>7.010668718999999</v>
      </c>
      <c r="D12" s="563"/>
      <c r="E12" s="562">
        <v>2.0895886680399998</v>
      </c>
      <c r="F12" s="563"/>
      <c r="G12" s="562">
        <v>9.10025738704</v>
      </c>
      <c r="H12" s="563"/>
      <c r="I12" s="553">
        <v>57</v>
      </c>
      <c r="J12" s="214"/>
      <c r="K12" s="545"/>
      <c r="L12" s="214"/>
      <c r="M12" s="545"/>
      <c r="N12" s="545"/>
      <c r="O12" s="545"/>
    </row>
    <row r="13" spans="1:15" s="213" customFormat="1" ht="15.75">
      <c r="A13" s="552">
        <v>2003</v>
      </c>
      <c r="B13" s="553"/>
      <c r="C13" s="562">
        <v>2.0752906399999995</v>
      </c>
      <c r="D13" s="563"/>
      <c r="E13" s="562">
        <v>2.5689764580000003</v>
      </c>
      <c r="F13" s="563"/>
      <c r="G13" s="562">
        <v>4.65</v>
      </c>
      <c r="H13" s="563"/>
      <c r="I13" s="553">
        <v>27</v>
      </c>
      <c r="J13" s="214"/>
      <c r="K13" s="545"/>
      <c r="L13" s="333"/>
      <c r="M13" s="545"/>
      <c r="N13" s="545"/>
      <c r="O13" s="545"/>
    </row>
    <row r="14" spans="1:15" s="213" customFormat="1" ht="15.75">
      <c r="A14" s="552">
        <v>2004</v>
      </c>
      <c r="B14" s="553"/>
      <c r="C14" s="562">
        <v>2.694117921</v>
      </c>
      <c r="D14" s="563"/>
      <c r="E14" s="562">
        <v>2.585575572</v>
      </c>
      <c r="F14" s="563"/>
      <c r="G14" s="562">
        <v>5.279693493000001</v>
      </c>
      <c r="H14" s="563"/>
      <c r="I14" s="553">
        <v>21</v>
      </c>
      <c r="J14" s="214"/>
      <c r="K14" s="545"/>
      <c r="L14" s="333"/>
      <c r="M14" s="545"/>
      <c r="N14" s="545"/>
      <c r="O14" s="545"/>
    </row>
    <row r="15" spans="1:15" s="213" customFormat="1" ht="15.75" customHeight="1">
      <c r="A15" s="552">
        <v>2005</v>
      </c>
      <c r="B15" s="556"/>
      <c r="C15" s="562">
        <v>0.6654367000000001</v>
      </c>
      <c r="D15" s="556"/>
      <c r="E15" s="562">
        <v>2.38</v>
      </c>
      <c r="F15" s="556"/>
      <c r="G15" s="562">
        <v>3.05</v>
      </c>
      <c r="H15" s="556"/>
      <c r="I15" s="553">
        <v>10</v>
      </c>
      <c r="J15" s="214"/>
      <c r="K15" s="545"/>
      <c r="L15" s="214"/>
      <c r="M15" s="545"/>
      <c r="N15" s="545"/>
      <c r="O15" s="545"/>
    </row>
    <row r="16" spans="1:15" s="213" customFormat="1" ht="15.75" customHeight="1">
      <c r="A16" s="541">
        <v>2006</v>
      </c>
      <c r="B16" s="543"/>
      <c r="C16" s="677">
        <v>1.7692129999999997</v>
      </c>
      <c r="D16" s="543" t="s">
        <v>130</v>
      </c>
      <c r="E16" s="677">
        <v>6.512288992</v>
      </c>
      <c r="F16" s="543" t="s">
        <v>130</v>
      </c>
      <c r="G16" s="677">
        <v>8.281501991999999</v>
      </c>
      <c r="H16" s="543" t="s">
        <v>130</v>
      </c>
      <c r="I16" s="557">
        <v>6</v>
      </c>
      <c r="J16" s="214"/>
      <c r="K16" s="545"/>
      <c r="L16" s="214"/>
      <c r="M16" s="545"/>
      <c r="N16" s="545"/>
      <c r="O16" s="545"/>
    </row>
    <row r="17" spans="1:15" s="213" customFormat="1" ht="15.75" customHeight="1">
      <c r="A17" s="171"/>
      <c r="B17" s="444"/>
      <c r="C17" s="660"/>
      <c r="D17" s="444"/>
      <c r="E17" s="660"/>
      <c r="F17" s="444"/>
      <c r="G17" s="660"/>
      <c r="H17" s="444"/>
      <c r="I17" s="661"/>
      <c r="J17" s="214"/>
      <c r="K17" s="545"/>
      <c r="L17" s="214"/>
      <c r="M17" s="545"/>
      <c r="N17" s="545"/>
      <c r="O17" s="545"/>
    </row>
    <row r="18" spans="1:15" s="213" customFormat="1" ht="15.75" customHeight="1">
      <c r="A18" s="345" t="s">
        <v>382</v>
      </c>
      <c r="B18" s="444"/>
      <c r="C18" s="660"/>
      <c r="D18" s="444"/>
      <c r="E18" s="660"/>
      <c r="F18" s="444"/>
      <c r="G18" s="660"/>
      <c r="H18" s="444"/>
      <c r="I18" s="661"/>
      <c r="J18" s="214"/>
      <c r="K18" s="545"/>
      <c r="L18" s="214"/>
      <c r="M18" s="545"/>
      <c r="N18" s="545"/>
      <c r="O18" s="545"/>
    </row>
    <row r="19" spans="1:15" s="213" customFormat="1" ht="10.5" customHeight="1">
      <c r="A19" s="171"/>
      <c r="B19" s="444"/>
      <c r="C19" s="660"/>
      <c r="D19" s="444"/>
      <c r="E19" s="660"/>
      <c r="F19" s="444"/>
      <c r="G19" s="660"/>
      <c r="H19" s="444"/>
      <c r="I19" s="661"/>
      <c r="J19" s="214"/>
      <c r="K19" s="545"/>
      <c r="L19" s="214"/>
      <c r="M19" s="545"/>
      <c r="N19" s="545"/>
      <c r="O19" s="545"/>
    </row>
    <row r="20" spans="1:40" s="213" customFormat="1" ht="16.5">
      <c r="A20" s="326" t="s">
        <v>322</v>
      </c>
      <c r="G20" s="282"/>
      <c r="H20" s="282"/>
      <c r="I20" s="282"/>
      <c r="J20" s="282"/>
      <c r="K20" s="282"/>
      <c r="L20" s="282"/>
      <c r="M20" s="282"/>
      <c r="N20" s="282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</row>
    <row r="21" spans="7:40" s="213" customFormat="1" ht="15">
      <c r="G21" s="282"/>
      <c r="H21" s="282"/>
      <c r="I21" s="282"/>
      <c r="J21" s="282"/>
      <c r="K21" s="282"/>
      <c r="L21" s="282"/>
      <c r="M21" s="282"/>
      <c r="N21" s="282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</row>
    <row r="22" spans="2:40" s="213" customFormat="1" ht="16.5">
      <c r="B22" s="326"/>
      <c r="G22" s="282"/>
      <c r="H22" s="282"/>
      <c r="I22" s="282"/>
      <c r="J22" s="282"/>
      <c r="K22" s="282"/>
      <c r="L22" s="282"/>
      <c r="M22" s="282"/>
      <c r="N22" s="282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</row>
    <row r="23" spans="1:40" s="213" customFormat="1" ht="15.75">
      <c r="A23" s="299"/>
      <c r="B23" s="299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</row>
    <row r="24" spans="3:14" s="213" customFormat="1" ht="15"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</row>
    <row r="25" spans="3:14" s="213" customFormat="1" ht="15">
      <c r="C25" s="214"/>
      <c r="D25" s="214"/>
      <c r="E25" s="214"/>
      <c r="F25" s="214"/>
      <c r="G25" s="214"/>
      <c r="H25" s="214"/>
      <c r="I25" s="214"/>
      <c r="J25" s="214"/>
      <c r="K25" s="214"/>
      <c r="L25" s="333"/>
      <c r="M25" s="333"/>
      <c r="N25" s="333"/>
    </row>
    <row r="26" s="213" customFormat="1" ht="12.75"/>
    <row r="27" s="213" customFormat="1" ht="12.75"/>
    <row r="28" s="213" customFormat="1" ht="12.75"/>
    <row r="29" s="213" customFormat="1" ht="12.75"/>
    <row r="37" ht="30" customHeight="1"/>
  </sheetData>
  <mergeCells count="6">
    <mergeCell ref="C7:D7"/>
    <mergeCell ref="C8:D8"/>
    <mergeCell ref="G7:H7"/>
    <mergeCell ref="G8:H8"/>
    <mergeCell ref="E7:F7"/>
    <mergeCell ref="E8:F8"/>
  </mergeCells>
  <printOptions/>
  <pageMargins left="0.75" right="0.75" top="1" bottom="1" header="0.5" footer="0.5"/>
  <pageSetup firstPageNumber="9" useFirstPageNumber="1" horizontalDpi="1200" verticalDpi="1200" orientation="landscape" paperSize="9" r:id="rId1"/>
  <headerFooter alignWithMargins="0">
    <oddFooter>&amp;R&amp;"Times New Roman,Regular"&amp;10page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283" customWidth="1"/>
    <col min="2" max="2" width="3.75390625" style="283" customWidth="1"/>
    <col min="3" max="3" width="12.875" style="283" customWidth="1"/>
    <col min="4" max="4" width="6.625" style="283" customWidth="1"/>
    <col min="5" max="5" width="14.625" style="283" customWidth="1"/>
    <col min="6" max="6" width="7.375" style="283" customWidth="1"/>
    <col min="7" max="7" width="13.00390625" style="283" customWidth="1"/>
    <col min="8" max="8" width="5.75390625" style="283" customWidth="1"/>
    <col min="9" max="9" width="14.00390625" style="283" customWidth="1"/>
    <col min="10" max="10" width="12.625" style="283" customWidth="1"/>
    <col min="11" max="11" width="9.00390625" style="283" customWidth="1"/>
    <col min="12" max="12" width="7.375" style="283" customWidth="1"/>
    <col min="13" max="13" width="17.25390625" style="283" customWidth="1"/>
    <col min="14" max="16384" width="9.00390625" style="283" customWidth="1"/>
  </cols>
  <sheetData>
    <row r="1" spans="1:8" ht="18.75">
      <c r="A1" s="289" t="s">
        <v>303</v>
      </c>
      <c r="B1" s="289"/>
      <c r="C1" s="281"/>
      <c r="D1" s="281"/>
      <c r="E1" s="281"/>
      <c r="F1" s="281"/>
      <c r="G1" s="281"/>
      <c r="H1" s="281"/>
    </row>
    <row r="2" spans="1:8" ht="19.5">
      <c r="A2" s="328"/>
      <c r="B2" s="328"/>
      <c r="C2" s="281"/>
      <c r="D2" s="281"/>
      <c r="E2" s="281"/>
      <c r="F2" s="281"/>
      <c r="G2" s="281"/>
      <c r="H2" s="281"/>
    </row>
    <row r="3" spans="1:8" ht="19.5">
      <c r="A3" s="328"/>
      <c r="B3" s="328"/>
      <c r="C3" s="281"/>
      <c r="D3" s="281"/>
      <c r="E3" s="281"/>
      <c r="F3" s="281"/>
      <c r="G3" s="281"/>
      <c r="H3" s="281"/>
    </row>
    <row r="4" spans="1:10" ht="16.5">
      <c r="A4" s="526"/>
      <c r="B4" s="527"/>
      <c r="C4" s="783" t="s">
        <v>304</v>
      </c>
      <c r="D4" s="784"/>
      <c r="E4" s="783" t="s">
        <v>305</v>
      </c>
      <c r="F4" s="784"/>
      <c r="G4" s="783" t="s">
        <v>306</v>
      </c>
      <c r="H4" s="784"/>
      <c r="I4" s="783" t="s">
        <v>307</v>
      </c>
      <c r="J4" s="784"/>
    </row>
    <row r="5" spans="1:10" ht="16.5">
      <c r="A5" s="528" t="s">
        <v>308</v>
      </c>
      <c r="B5" s="529"/>
      <c r="C5" s="785" t="s">
        <v>309</v>
      </c>
      <c r="D5" s="786"/>
      <c r="E5" s="785" t="s">
        <v>18</v>
      </c>
      <c r="F5" s="786"/>
      <c r="G5" s="785" t="s">
        <v>309</v>
      </c>
      <c r="H5" s="786"/>
      <c r="I5" s="785" t="s">
        <v>310</v>
      </c>
      <c r="J5" s="786"/>
    </row>
    <row r="6" spans="1:10" ht="16.5">
      <c r="A6" s="530"/>
      <c r="B6" s="531"/>
      <c r="C6" s="787" t="s">
        <v>311</v>
      </c>
      <c r="D6" s="774"/>
      <c r="E6" s="787" t="s">
        <v>311</v>
      </c>
      <c r="F6" s="774"/>
      <c r="G6" s="787" t="s">
        <v>311</v>
      </c>
      <c r="H6" s="774"/>
      <c r="I6" s="532"/>
      <c r="J6" s="270"/>
    </row>
    <row r="7" spans="1:12" ht="16.5">
      <c r="A7" s="533">
        <v>1997</v>
      </c>
      <c r="B7" s="534"/>
      <c r="C7" s="538">
        <v>81.653619796</v>
      </c>
      <c r="D7" s="535"/>
      <c r="E7" s="538">
        <v>165.923650132</v>
      </c>
      <c r="F7" s="539"/>
      <c r="G7" s="538">
        <v>247.577269928</v>
      </c>
      <c r="H7" s="535"/>
      <c r="I7" s="536">
        <v>82</v>
      </c>
      <c r="J7" s="269"/>
      <c r="L7" s="537"/>
    </row>
    <row r="8" spans="1:12" ht="16.5">
      <c r="A8" s="533">
        <v>1998</v>
      </c>
      <c r="B8" s="534"/>
      <c r="C8" s="538">
        <v>5.953848899999999</v>
      </c>
      <c r="D8" s="535"/>
      <c r="E8" s="538">
        <v>32.303163492</v>
      </c>
      <c r="F8" s="539"/>
      <c r="G8" s="538">
        <v>38.25</v>
      </c>
      <c r="H8" s="535"/>
      <c r="I8" s="536">
        <v>32</v>
      </c>
      <c r="J8" s="269"/>
      <c r="L8" s="537"/>
    </row>
    <row r="9" spans="1:12" ht="16.5">
      <c r="A9" s="533">
        <v>1999</v>
      </c>
      <c r="B9" s="534"/>
      <c r="C9" s="538">
        <v>17.140181759</v>
      </c>
      <c r="D9" s="535"/>
      <c r="E9" s="538">
        <v>132.562897015</v>
      </c>
      <c r="F9" s="539"/>
      <c r="G9" s="538">
        <v>149.703078774</v>
      </c>
      <c r="H9" s="535"/>
      <c r="I9" s="536">
        <v>38</v>
      </c>
      <c r="J9" s="269"/>
      <c r="L9" s="537"/>
    </row>
    <row r="10" spans="1:12" ht="16.5">
      <c r="A10" s="533">
        <v>2000</v>
      </c>
      <c r="B10" s="534"/>
      <c r="C10" s="538">
        <v>132.11</v>
      </c>
      <c r="D10" s="535"/>
      <c r="E10" s="538">
        <v>335.2184937569999</v>
      </c>
      <c r="F10" s="539"/>
      <c r="G10" s="538">
        <v>467.33</v>
      </c>
      <c r="H10" s="535"/>
      <c r="I10" s="536">
        <v>90</v>
      </c>
      <c r="J10" s="269"/>
      <c r="L10" s="537"/>
    </row>
    <row r="11" spans="1:12" ht="16.5">
      <c r="A11" s="533">
        <v>2001</v>
      </c>
      <c r="B11" s="534"/>
      <c r="C11" s="538">
        <v>25.72</v>
      </c>
      <c r="D11" s="535"/>
      <c r="E11" s="538">
        <v>38.71397267400001</v>
      </c>
      <c r="F11" s="539"/>
      <c r="G11" s="538">
        <v>64.42833822600001</v>
      </c>
      <c r="H11" s="535"/>
      <c r="I11" s="536">
        <v>88</v>
      </c>
      <c r="J11" s="269"/>
      <c r="L11" s="537"/>
    </row>
    <row r="12" spans="1:12" ht="16.5">
      <c r="A12" s="533">
        <v>2002</v>
      </c>
      <c r="B12" s="534"/>
      <c r="C12" s="538">
        <v>51.984272069000006</v>
      </c>
      <c r="D12" s="535"/>
      <c r="E12" s="538">
        <v>58.52926584056783</v>
      </c>
      <c r="F12" s="539"/>
      <c r="G12" s="538">
        <v>110.51353790956783</v>
      </c>
      <c r="H12" s="535"/>
      <c r="I12" s="536">
        <v>117</v>
      </c>
      <c r="J12" s="269"/>
      <c r="L12" s="537"/>
    </row>
    <row r="13" spans="1:12" ht="16.5">
      <c r="A13" s="533">
        <v>2003</v>
      </c>
      <c r="B13" s="534"/>
      <c r="C13" s="538">
        <v>59.15</v>
      </c>
      <c r="D13" s="535"/>
      <c r="E13" s="538">
        <v>154.61856185099998</v>
      </c>
      <c r="F13" s="539"/>
      <c r="G13" s="538">
        <v>213.77</v>
      </c>
      <c r="H13" s="535"/>
      <c r="I13" s="536">
        <v>73</v>
      </c>
      <c r="J13" s="269"/>
      <c r="L13" s="537"/>
    </row>
    <row r="14" spans="1:12" ht="16.5" customHeight="1">
      <c r="A14" s="533">
        <v>2004</v>
      </c>
      <c r="B14" s="534"/>
      <c r="C14" s="538">
        <v>97.159176583</v>
      </c>
      <c r="D14" s="535"/>
      <c r="E14" s="538">
        <v>184.65</v>
      </c>
      <c r="F14" s="539"/>
      <c r="G14" s="538">
        <v>281.81</v>
      </c>
      <c r="H14" s="535"/>
      <c r="I14" s="536">
        <v>70</v>
      </c>
      <c r="J14" s="269"/>
      <c r="L14" s="537"/>
    </row>
    <row r="15" spans="1:12" ht="16.5" customHeight="1">
      <c r="A15" s="533">
        <v>2005</v>
      </c>
      <c r="B15" s="540"/>
      <c r="C15" s="538">
        <v>165.65</v>
      </c>
      <c r="D15" s="540"/>
      <c r="E15" s="538">
        <v>136.05</v>
      </c>
      <c r="F15" s="540"/>
      <c r="G15" s="538">
        <v>301.7</v>
      </c>
      <c r="H15" s="540"/>
      <c r="I15" s="536">
        <v>67</v>
      </c>
      <c r="J15" s="269"/>
      <c r="L15" s="537"/>
    </row>
    <row r="16" spans="1:11" s="213" customFormat="1" ht="15.75" customHeight="1">
      <c r="A16" s="659">
        <v>2006</v>
      </c>
      <c r="B16" s="542"/>
      <c r="C16" s="676">
        <v>333.1907998050001</v>
      </c>
      <c r="D16" s="543" t="s">
        <v>130</v>
      </c>
      <c r="E16" s="676">
        <v>172.74437095799996</v>
      </c>
      <c r="F16" s="543" t="s">
        <v>130</v>
      </c>
      <c r="G16" s="676">
        <v>505.9351707630001</v>
      </c>
      <c r="H16" s="543" t="s">
        <v>130</v>
      </c>
      <c r="I16" s="532">
        <v>62</v>
      </c>
      <c r="J16" s="270"/>
      <c r="K16" s="544"/>
    </row>
    <row r="17" spans="1:8" ht="16.5">
      <c r="A17" s="299"/>
      <c r="B17" s="299"/>
      <c r="C17" s="545"/>
      <c r="D17" s="545"/>
      <c r="E17" s="545"/>
      <c r="F17" s="545"/>
      <c r="G17" s="545"/>
      <c r="H17" s="545"/>
    </row>
    <row r="18" spans="1:8" ht="16.5">
      <c r="A18" s="329" t="s">
        <v>312</v>
      </c>
      <c r="B18" s="299"/>
      <c r="C18" s="545"/>
      <c r="D18" s="545"/>
      <c r="E18" s="545"/>
      <c r="F18" s="545"/>
      <c r="G18" s="545"/>
      <c r="H18" s="545"/>
    </row>
    <row r="19" spans="1:8" ht="9.75" customHeight="1">
      <c r="A19" s="299"/>
      <c r="B19" s="299"/>
      <c r="C19" s="545"/>
      <c r="D19" s="545"/>
      <c r="E19" s="545"/>
      <c r="F19" s="545"/>
      <c r="G19" s="545"/>
      <c r="H19" s="545"/>
    </row>
    <row r="20" spans="1:8" ht="16.5">
      <c r="A20" s="213" t="s">
        <v>81</v>
      </c>
      <c r="B20" s="213"/>
      <c r="C20" s="282"/>
      <c r="D20" s="282"/>
      <c r="E20" s="282"/>
      <c r="F20" s="282"/>
      <c r="G20" s="282"/>
      <c r="H20" s="282"/>
    </row>
    <row r="21" spans="1:8" ht="9.75" customHeight="1">
      <c r="A21" s="213"/>
      <c r="B21" s="213"/>
      <c r="C21" s="282"/>
      <c r="D21" s="282"/>
      <c r="E21" s="282"/>
      <c r="F21" s="282"/>
      <c r="G21" s="282"/>
      <c r="H21" s="282"/>
    </row>
    <row r="22" ht="16.5">
      <c r="A22" s="326" t="s">
        <v>320</v>
      </c>
    </row>
    <row r="28" ht="16.5">
      <c r="M28" s="327"/>
    </row>
  </sheetData>
  <mergeCells count="11">
    <mergeCell ref="G6:H6"/>
    <mergeCell ref="C6:D6"/>
    <mergeCell ref="E4:F4"/>
    <mergeCell ref="E6:F6"/>
    <mergeCell ref="E5:F5"/>
    <mergeCell ref="I4:J4"/>
    <mergeCell ref="I5:J5"/>
    <mergeCell ref="C4:D4"/>
    <mergeCell ref="C5:D5"/>
    <mergeCell ref="G4:H4"/>
    <mergeCell ref="G5:H5"/>
  </mergeCells>
  <printOptions/>
  <pageMargins left="0.94488188976378" right="0" top="0.984251968503937" bottom="0.196850393700787" header="0.511811023622047" footer="0.1"/>
  <pageSetup firstPageNumber="10" useFirstPageNumber="1" horizontalDpi="600" verticalDpi="600" orientation="landscape" paperSize="9" r:id="rId1"/>
  <headerFooter alignWithMargins="0">
    <oddFooter>&amp;R&amp;"Times New Roman,Regular"&amp;10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00390625" defaultRowHeight="16.5"/>
  <cols>
    <col min="1" max="1" width="10.625" style="283" customWidth="1"/>
    <col min="2" max="2" width="3.00390625" style="283" customWidth="1"/>
    <col min="3" max="3" width="18.00390625" style="283" customWidth="1"/>
    <col min="4" max="4" width="11.125" style="283" customWidth="1"/>
    <col min="5" max="5" width="27.875" style="283" customWidth="1"/>
    <col min="6" max="6" width="15.50390625" style="283" customWidth="1"/>
    <col min="7" max="16384" width="9.00390625" style="283" customWidth="1"/>
  </cols>
  <sheetData>
    <row r="1" spans="1:6" ht="18.75">
      <c r="A1" s="289" t="s">
        <v>222</v>
      </c>
      <c r="B1" s="289"/>
      <c r="C1" s="281"/>
      <c r="D1" s="281"/>
      <c r="E1" s="281"/>
      <c r="F1" s="281"/>
    </row>
    <row r="2" spans="1:6" ht="18.75">
      <c r="A2" s="289"/>
      <c r="B2" s="289"/>
      <c r="C2" s="281"/>
      <c r="D2" s="281"/>
      <c r="E2" s="281"/>
      <c r="F2" s="281"/>
    </row>
    <row r="3" spans="1:6" ht="16.5">
      <c r="A3" s="407" t="s">
        <v>101</v>
      </c>
      <c r="B3" s="407"/>
      <c r="C3" s="295"/>
      <c r="D3" s="295"/>
      <c r="E3" s="299"/>
      <c r="F3" s="281"/>
    </row>
    <row r="4" spans="1:6" ht="27.75" customHeight="1">
      <c r="A4" s="336" t="s">
        <v>14</v>
      </c>
      <c r="B4" s="337"/>
      <c r="C4" s="406" t="s">
        <v>13</v>
      </c>
      <c r="D4" s="338"/>
      <c r="E4" s="775" t="s">
        <v>102</v>
      </c>
      <c r="F4" s="776"/>
    </row>
    <row r="5" spans="1:6" ht="19.5" customHeight="1">
      <c r="A5" s="339">
        <v>1</v>
      </c>
      <c r="B5" s="421"/>
      <c r="C5" s="413" t="s">
        <v>103</v>
      </c>
      <c r="D5" s="414"/>
      <c r="E5" s="416">
        <v>48927.8</v>
      </c>
      <c r="F5" s="412"/>
    </row>
    <row r="6" spans="1:6" ht="19.5" customHeight="1">
      <c r="A6" s="339">
        <v>2</v>
      </c>
      <c r="B6" s="340"/>
      <c r="C6" s="413" t="s">
        <v>138</v>
      </c>
      <c r="D6" s="227"/>
      <c r="E6" s="250">
        <v>35368.3</v>
      </c>
      <c r="F6" s="269"/>
    </row>
    <row r="7" spans="1:6" ht="19.5" customHeight="1">
      <c r="A7" s="339">
        <v>3</v>
      </c>
      <c r="B7" s="340"/>
      <c r="C7" s="281" t="s">
        <v>111</v>
      </c>
      <c r="D7" s="227"/>
      <c r="E7" s="250">
        <v>33611.4</v>
      </c>
      <c r="F7" s="269"/>
    </row>
    <row r="8" spans="1:6" ht="19.5" customHeight="1">
      <c r="A8" s="339">
        <v>4</v>
      </c>
      <c r="B8" s="340"/>
      <c r="C8" s="413" t="s">
        <v>181</v>
      </c>
      <c r="D8" s="227"/>
      <c r="E8" s="250">
        <v>17749.7</v>
      </c>
      <c r="F8" s="269"/>
    </row>
    <row r="9" spans="1:6" ht="19.5" customHeight="1">
      <c r="A9" s="339">
        <v>5</v>
      </c>
      <c r="B9" s="340"/>
      <c r="C9" s="413" t="s">
        <v>223</v>
      </c>
      <c r="D9" s="227"/>
      <c r="E9" s="250">
        <v>13379.3</v>
      </c>
      <c r="F9" s="429"/>
    </row>
    <row r="10" spans="1:6" ht="19.5" customHeight="1">
      <c r="A10" s="339">
        <v>6</v>
      </c>
      <c r="B10" s="340"/>
      <c r="C10" s="413" t="s">
        <v>226</v>
      </c>
      <c r="D10" s="429"/>
      <c r="E10" s="250">
        <v>13318.3</v>
      </c>
      <c r="F10" s="430"/>
    </row>
    <row r="11" spans="1:6" ht="19.5" customHeight="1">
      <c r="A11" s="339">
        <v>7</v>
      </c>
      <c r="B11" s="340"/>
      <c r="C11" s="413" t="s">
        <v>16</v>
      </c>
      <c r="D11" s="227"/>
      <c r="E11" s="250">
        <v>12172.1</v>
      </c>
      <c r="F11" s="430" t="s">
        <v>174</v>
      </c>
    </row>
    <row r="12" spans="1:6" ht="19.5" customHeight="1">
      <c r="A12" s="339">
        <v>8</v>
      </c>
      <c r="B12" s="340"/>
      <c r="C12" s="413" t="s">
        <v>224</v>
      </c>
      <c r="D12" s="227"/>
      <c r="E12" s="250">
        <v>11289.9</v>
      </c>
      <c r="F12" s="269"/>
    </row>
    <row r="13" spans="1:6" ht="19.5" customHeight="1">
      <c r="A13" s="339">
        <v>9</v>
      </c>
      <c r="B13" s="340"/>
      <c r="C13" s="225" t="s">
        <v>107</v>
      </c>
      <c r="D13" s="227"/>
      <c r="E13" s="250">
        <v>9622.6</v>
      </c>
      <c r="F13" s="430"/>
    </row>
    <row r="14" spans="1:6" ht="19.5" customHeight="1">
      <c r="A14" s="343">
        <v>10</v>
      </c>
      <c r="B14" s="344"/>
      <c r="C14" s="420" t="s">
        <v>173</v>
      </c>
      <c r="D14" s="227"/>
      <c r="E14" s="250">
        <v>9214.2</v>
      </c>
      <c r="F14" s="430" t="s">
        <v>174</v>
      </c>
    </row>
    <row r="15" spans="1:6" ht="27.75" customHeight="1">
      <c r="A15" s="336" t="s">
        <v>106</v>
      </c>
      <c r="B15" s="408"/>
      <c r="C15" s="228"/>
      <c r="D15" s="409"/>
      <c r="E15" s="410"/>
      <c r="F15" s="409"/>
    </row>
    <row r="16" spans="1:6" ht="19.5" customHeight="1">
      <c r="A16" s="339">
        <v>16</v>
      </c>
      <c r="B16" s="348"/>
      <c r="C16" s="225" t="s">
        <v>116</v>
      </c>
      <c r="D16" s="418"/>
      <c r="E16" s="250">
        <v>4132.8</v>
      </c>
      <c r="F16" s="269"/>
    </row>
    <row r="17" spans="1:6" ht="19.5" customHeight="1">
      <c r="A17" s="339">
        <v>23</v>
      </c>
      <c r="B17" s="348"/>
      <c r="C17" s="341" t="s">
        <v>108</v>
      </c>
      <c r="D17" s="418"/>
      <c r="E17" s="250">
        <v>1611.7</v>
      </c>
      <c r="F17" s="269"/>
    </row>
    <row r="18" spans="1:6" ht="19.5" customHeight="1">
      <c r="A18" s="343">
        <v>26</v>
      </c>
      <c r="B18" s="350"/>
      <c r="C18" s="228" t="s">
        <v>114</v>
      </c>
      <c r="D18" s="419"/>
      <c r="E18" s="415">
        <v>761.1</v>
      </c>
      <c r="F18" s="270"/>
    </row>
    <row r="19" spans="1:6" ht="9" customHeight="1">
      <c r="A19" s="213"/>
      <c r="B19" s="213"/>
      <c r="C19" s="213"/>
      <c r="D19" s="281"/>
      <c r="E19" s="281"/>
      <c r="F19" s="282"/>
    </row>
    <row r="20" spans="1:6" ht="16.5">
      <c r="A20" s="213" t="s">
        <v>172</v>
      </c>
      <c r="F20" s="214"/>
    </row>
    <row r="21" spans="1:6" ht="9.75" customHeight="1">
      <c r="A21" s="213"/>
      <c r="F21" s="214"/>
    </row>
    <row r="22" spans="1:6" ht="16.5">
      <c r="A22" s="694" t="s">
        <v>478</v>
      </c>
      <c r="F22" s="214"/>
    </row>
    <row r="23" spans="1:6" ht="12.75" customHeight="1">
      <c r="A23" s="213" t="s">
        <v>479</v>
      </c>
      <c r="F23" s="214"/>
    </row>
    <row r="24" spans="1:6" ht="9.75" customHeight="1">
      <c r="A24" s="213"/>
      <c r="F24" s="214"/>
    </row>
    <row r="25" spans="1:6" ht="16.5">
      <c r="A25" s="213" t="s">
        <v>109</v>
      </c>
      <c r="F25" s="214"/>
    </row>
    <row r="26" spans="1:6" ht="9.75" customHeight="1">
      <c r="A26" s="213"/>
      <c r="F26" s="214"/>
    </row>
    <row r="27" spans="1:6" ht="16.5">
      <c r="A27" s="213" t="s">
        <v>46</v>
      </c>
      <c r="F27" s="213"/>
    </row>
    <row r="28" ht="16.5">
      <c r="K28" s="327"/>
    </row>
    <row r="29" ht="16.5">
      <c r="A29" s="213"/>
    </row>
  </sheetData>
  <mergeCells count="1">
    <mergeCell ref="E4:F4"/>
  </mergeCells>
  <printOptions/>
  <pageMargins left="0.7480314960629921" right="0.7480314960629921" top="0.984251968503937" bottom="0" header="0.5118110236220472" footer="0.5118110236220472"/>
  <pageSetup firstPageNumber="11" useFirstPageNumber="1" horizontalDpi="1200" verticalDpi="1200" orientation="landscape" paperSize="9" r:id="rId1"/>
  <headerFooter alignWithMargins="0">
    <oddFooter>&amp;R&amp;"Times New Roman,Regular"&amp;10page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10.625" style="283" customWidth="1"/>
    <col min="2" max="2" width="3.00390625" style="283" customWidth="1"/>
    <col min="3" max="3" width="18.00390625" style="283" customWidth="1"/>
    <col min="4" max="4" width="11.125" style="283" customWidth="1"/>
    <col min="5" max="5" width="27.875" style="283" customWidth="1"/>
    <col min="6" max="6" width="15.50390625" style="283" customWidth="1"/>
    <col min="7" max="16384" width="9.00390625" style="283" customWidth="1"/>
  </cols>
  <sheetData>
    <row r="1" spans="1:6" ht="18.75">
      <c r="A1" s="289" t="s">
        <v>195</v>
      </c>
      <c r="B1" s="289"/>
      <c r="C1" s="281"/>
      <c r="D1" s="281"/>
      <c r="E1" s="281"/>
      <c r="F1" s="281"/>
    </row>
    <row r="2" spans="1:6" ht="18.75">
      <c r="A2" s="289"/>
      <c r="B2" s="289"/>
      <c r="C2" s="281"/>
      <c r="D2" s="281"/>
      <c r="E2" s="281"/>
      <c r="F2" s="281"/>
    </row>
    <row r="3" spans="1:6" ht="16.5">
      <c r="A3" s="407" t="s">
        <v>101</v>
      </c>
      <c r="B3" s="407"/>
      <c r="C3" s="295"/>
      <c r="D3" s="295"/>
      <c r="E3" s="299"/>
      <c r="F3" s="281"/>
    </row>
    <row r="4" spans="1:6" ht="27.75" customHeight="1">
      <c r="A4" s="336" t="s">
        <v>14</v>
      </c>
      <c r="B4" s="337"/>
      <c r="C4" s="406" t="s">
        <v>13</v>
      </c>
      <c r="D4" s="338"/>
      <c r="E4" s="775" t="s">
        <v>102</v>
      </c>
      <c r="F4" s="776"/>
    </row>
    <row r="5" spans="1:6" ht="19.5">
      <c r="A5" s="339">
        <v>1</v>
      </c>
      <c r="B5" s="421"/>
      <c r="C5" s="413" t="s">
        <v>167</v>
      </c>
      <c r="D5" s="414"/>
      <c r="E5" s="416">
        <v>91022.01</v>
      </c>
      <c r="F5" s="412"/>
    </row>
    <row r="6" spans="1:6" ht="16.5">
      <c r="A6" s="339">
        <v>2</v>
      </c>
      <c r="B6" s="340"/>
      <c r="C6" s="413" t="s">
        <v>103</v>
      </c>
      <c r="D6" s="227"/>
      <c r="E6" s="250">
        <v>86415.08</v>
      </c>
      <c r="F6" s="269"/>
    </row>
    <row r="7" spans="1:6" ht="16.5">
      <c r="A7" s="339">
        <v>3</v>
      </c>
      <c r="B7" s="340"/>
      <c r="C7" s="413" t="s">
        <v>138</v>
      </c>
      <c r="D7" s="227"/>
      <c r="E7" s="250">
        <v>54589.25</v>
      </c>
      <c r="F7" s="269"/>
    </row>
    <row r="8" spans="1:6" ht="16.5">
      <c r="A8" s="339">
        <v>4</v>
      </c>
      <c r="B8" s="340"/>
      <c r="C8" s="413" t="s">
        <v>17</v>
      </c>
      <c r="D8" s="227"/>
      <c r="E8" s="250">
        <v>38223.09</v>
      </c>
      <c r="F8" s="269"/>
    </row>
    <row r="9" spans="1:6" ht="16.5" customHeight="1">
      <c r="A9" s="339">
        <v>5</v>
      </c>
      <c r="B9" s="340"/>
      <c r="C9" s="413" t="s">
        <v>194</v>
      </c>
      <c r="D9" s="227"/>
      <c r="E9" s="250">
        <v>35209.76</v>
      </c>
      <c r="F9" s="429"/>
    </row>
    <row r="10" spans="1:6" ht="18">
      <c r="A10" s="339">
        <v>6</v>
      </c>
      <c r="B10" s="340"/>
      <c r="C10" s="413" t="s">
        <v>173</v>
      </c>
      <c r="D10" s="429"/>
      <c r="E10" s="250">
        <v>30397.84</v>
      </c>
      <c r="F10" s="430" t="s">
        <v>174</v>
      </c>
    </row>
    <row r="11" spans="1:6" ht="18">
      <c r="A11" s="339">
        <v>7</v>
      </c>
      <c r="B11" s="340"/>
      <c r="C11" s="413" t="s">
        <v>226</v>
      </c>
      <c r="D11" s="227"/>
      <c r="E11" s="250">
        <v>26525.99</v>
      </c>
      <c r="F11" s="430"/>
    </row>
    <row r="12" spans="1:6" ht="16.5">
      <c r="A12" s="339">
        <v>8</v>
      </c>
      <c r="B12" s="340"/>
      <c r="C12" s="413" t="s">
        <v>181</v>
      </c>
      <c r="D12" s="227"/>
      <c r="E12" s="250">
        <v>18299.88</v>
      </c>
      <c r="F12" s="269"/>
    </row>
    <row r="13" spans="1:6" ht="18">
      <c r="A13" s="339">
        <v>9</v>
      </c>
      <c r="B13" s="340"/>
      <c r="C13" s="413" t="s">
        <v>175</v>
      </c>
      <c r="D13" s="227"/>
      <c r="E13" s="250">
        <v>18013.09</v>
      </c>
      <c r="F13" s="430" t="s">
        <v>174</v>
      </c>
    </row>
    <row r="14" spans="1:6" ht="16.5">
      <c r="A14" s="343">
        <v>10</v>
      </c>
      <c r="B14" s="344"/>
      <c r="C14" s="420" t="s">
        <v>265</v>
      </c>
      <c r="D14" s="227"/>
      <c r="E14" s="250">
        <v>15485.86</v>
      </c>
      <c r="F14" s="269"/>
    </row>
    <row r="15" spans="1:6" ht="27.75" customHeight="1">
      <c r="A15" s="336" t="s">
        <v>106</v>
      </c>
      <c r="B15" s="408"/>
      <c r="C15" s="228"/>
      <c r="D15" s="409"/>
      <c r="E15" s="410"/>
      <c r="F15" s="409"/>
    </row>
    <row r="16" spans="1:6" ht="17.25">
      <c r="A16" s="339">
        <v>16</v>
      </c>
      <c r="B16" s="348"/>
      <c r="C16" s="225" t="s">
        <v>107</v>
      </c>
      <c r="D16" s="417"/>
      <c r="E16" s="250">
        <v>11161.9</v>
      </c>
      <c r="F16" s="269"/>
    </row>
    <row r="17" spans="1:6" ht="17.25">
      <c r="A17" s="339">
        <v>24</v>
      </c>
      <c r="B17" s="348"/>
      <c r="C17" s="225" t="s">
        <v>116</v>
      </c>
      <c r="D17" s="418"/>
      <c r="E17" s="250">
        <v>4994.757</v>
      </c>
      <c r="F17" s="269"/>
    </row>
    <row r="18" spans="1:6" ht="17.25">
      <c r="A18" s="339">
        <v>25</v>
      </c>
      <c r="B18" s="348"/>
      <c r="C18" s="341" t="s">
        <v>108</v>
      </c>
      <c r="D18" s="418"/>
      <c r="E18" s="250">
        <v>4601.782</v>
      </c>
      <c r="F18" s="269"/>
    </row>
    <row r="19" spans="1:6" ht="18" customHeight="1">
      <c r="A19" s="343">
        <v>31</v>
      </c>
      <c r="B19" s="350"/>
      <c r="C19" s="228" t="s">
        <v>114</v>
      </c>
      <c r="D19" s="419"/>
      <c r="E19" s="415">
        <v>2101.828</v>
      </c>
      <c r="F19" s="270"/>
    </row>
    <row r="20" spans="1:6" ht="18" customHeight="1">
      <c r="A20" s="213"/>
      <c r="B20" s="213"/>
      <c r="C20" s="213"/>
      <c r="D20" s="281"/>
      <c r="E20" s="281"/>
      <c r="F20" s="282"/>
    </row>
    <row r="21" spans="1:6" ht="16.5">
      <c r="A21" s="213" t="s">
        <v>172</v>
      </c>
      <c r="F21" s="214"/>
    </row>
    <row r="22" ht="9.75" customHeight="1">
      <c r="A22" s="411"/>
    </row>
    <row r="23" spans="1:6" ht="18" customHeight="1">
      <c r="A23" s="695" t="s">
        <v>480</v>
      </c>
      <c r="B23" s="213"/>
      <c r="C23" s="213"/>
      <c r="D23" s="281"/>
      <c r="E23" s="281"/>
      <c r="F23" s="282"/>
    </row>
    <row r="24" ht="13.5" customHeight="1">
      <c r="A24" s="6" t="s">
        <v>481</v>
      </c>
    </row>
    <row r="25" ht="9.75" customHeight="1">
      <c r="A25" s="411"/>
    </row>
    <row r="26" spans="1:6" ht="16.5">
      <c r="A26" s="213" t="s">
        <v>109</v>
      </c>
      <c r="F26" s="214"/>
    </row>
    <row r="27" ht="9.75" customHeight="1">
      <c r="A27" s="411"/>
    </row>
    <row r="28" spans="1:6" ht="16.5">
      <c r="A28" s="213" t="s">
        <v>46</v>
      </c>
      <c r="F28" s="213"/>
    </row>
    <row r="29" ht="16.5">
      <c r="K29" s="327"/>
    </row>
    <row r="30" ht="16.5">
      <c r="A30" s="213"/>
    </row>
  </sheetData>
  <mergeCells count="1">
    <mergeCell ref="E4:F4"/>
  </mergeCells>
  <printOptions/>
  <pageMargins left="0.7480314960629921" right="0.7480314960629921" top="0.984251968503937" bottom="0" header="0.5118110236220472" footer="0.5118110236220472"/>
  <pageSetup firstPageNumber="12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2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10.25390625" style="281" customWidth="1"/>
    <col min="2" max="2" width="8.625" style="281" customWidth="1"/>
    <col min="3" max="3" width="47.50390625" style="281" customWidth="1"/>
    <col min="4" max="4" width="17.25390625" style="281" customWidth="1"/>
    <col min="5" max="5" width="10.00390625" style="281" customWidth="1"/>
    <col min="6" max="6" width="6.75390625" style="281" customWidth="1"/>
    <col min="7" max="16384" width="9.00390625" style="281" customWidth="1"/>
  </cols>
  <sheetData>
    <row r="1" spans="1:2" ht="18.75">
      <c r="A1" s="289" t="s">
        <v>381</v>
      </c>
      <c r="B1" s="289"/>
    </row>
    <row r="2" spans="1:2" ht="18.75">
      <c r="A2" s="335"/>
      <c r="B2" s="289"/>
    </row>
    <row r="3" spans="1:2" ht="18.75">
      <c r="A3" s="289"/>
      <c r="B3" s="289"/>
    </row>
    <row r="4" spans="1:4" ht="15.75">
      <c r="A4" s="334" t="s">
        <v>55</v>
      </c>
      <c r="B4" s="334"/>
      <c r="C4" s="295"/>
      <c r="D4" s="295"/>
    </row>
    <row r="5" spans="1:5" s="214" customFormat="1" ht="27" customHeight="1">
      <c r="A5" s="336" t="s">
        <v>14</v>
      </c>
      <c r="B5" s="337"/>
      <c r="C5" s="481" t="s">
        <v>19</v>
      </c>
      <c r="D5" s="777" t="s">
        <v>18</v>
      </c>
      <c r="E5" s="776"/>
    </row>
    <row r="6" spans="1:6" s="213" customFormat="1" ht="22.5" customHeight="1">
      <c r="A6" s="339">
        <v>1</v>
      </c>
      <c r="B6" s="662"/>
      <c r="C6" s="269" t="s">
        <v>488</v>
      </c>
      <c r="D6" s="667">
        <v>124.9479255</v>
      </c>
      <c r="E6" s="404"/>
      <c r="F6" s="342"/>
    </row>
    <row r="7" spans="1:6" s="213" customFormat="1" ht="22.5" customHeight="1">
      <c r="A7" s="339">
        <v>2</v>
      </c>
      <c r="B7" s="662"/>
      <c r="C7" s="269" t="s">
        <v>286</v>
      </c>
      <c r="D7" s="668">
        <v>86.74144009999999</v>
      </c>
      <c r="E7" s="332"/>
      <c r="F7" s="342"/>
    </row>
    <row r="8" spans="1:6" s="213" customFormat="1" ht="22.5" customHeight="1">
      <c r="A8" s="339">
        <v>3</v>
      </c>
      <c r="B8" s="662"/>
      <c r="C8" s="269" t="s">
        <v>287</v>
      </c>
      <c r="D8" s="668">
        <v>20.691</v>
      </c>
      <c r="E8" s="332"/>
      <c r="F8" s="342"/>
    </row>
    <row r="9" spans="1:6" s="213" customFormat="1" ht="22.5" customHeight="1">
      <c r="A9" s="339">
        <v>4</v>
      </c>
      <c r="B9" s="662"/>
      <c r="C9" s="269" t="s">
        <v>288</v>
      </c>
      <c r="D9" s="668">
        <v>18.515</v>
      </c>
      <c r="E9" s="332"/>
      <c r="F9" s="342"/>
    </row>
    <row r="10" spans="1:6" s="213" customFormat="1" ht="22.5" customHeight="1">
      <c r="A10" s="339">
        <v>5</v>
      </c>
      <c r="B10" s="662"/>
      <c r="C10" s="269" t="s">
        <v>356</v>
      </c>
      <c r="D10" s="668">
        <v>15.1199865</v>
      </c>
      <c r="E10" s="405"/>
      <c r="F10" s="342"/>
    </row>
    <row r="11" spans="1:32" s="213" customFormat="1" ht="22.5" customHeight="1">
      <c r="A11" s="339">
        <v>6</v>
      </c>
      <c r="B11" s="662"/>
      <c r="C11" s="269" t="s">
        <v>289</v>
      </c>
      <c r="D11" s="668">
        <v>6.819220209999999</v>
      </c>
      <c r="E11" s="332"/>
      <c r="F11" s="342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</row>
    <row r="12" spans="1:6" s="213" customFormat="1" ht="22.5" customHeight="1">
      <c r="A12" s="339">
        <v>7</v>
      </c>
      <c r="B12" s="662"/>
      <c r="C12" s="269" t="s">
        <v>290</v>
      </c>
      <c r="D12" s="668">
        <v>6.37725</v>
      </c>
      <c r="E12" s="332"/>
      <c r="F12" s="342"/>
    </row>
    <row r="13" spans="1:6" s="213" customFormat="1" ht="22.5" customHeight="1">
      <c r="A13" s="339">
        <v>8</v>
      </c>
      <c r="B13" s="662"/>
      <c r="C13" s="269" t="s">
        <v>291</v>
      </c>
      <c r="D13" s="668">
        <v>4.277453125</v>
      </c>
      <c r="E13" s="332"/>
      <c r="F13" s="342"/>
    </row>
    <row r="14" spans="1:6" s="213" customFormat="1" ht="22.5" customHeight="1">
      <c r="A14" s="339">
        <v>9</v>
      </c>
      <c r="B14" s="662"/>
      <c r="C14" s="269" t="s">
        <v>292</v>
      </c>
      <c r="D14" s="668">
        <v>3.91</v>
      </c>
      <c r="E14" s="332"/>
      <c r="F14" s="342"/>
    </row>
    <row r="15" spans="1:6" s="213" customFormat="1" ht="22.5" customHeight="1">
      <c r="A15" s="343">
        <v>10</v>
      </c>
      <c r="B15" s="663"/>
      <c r="C15" s="270" t="s">
        <v>357</v>
      </c>
      <c r="D15" s="669">
        <v>3.2669692</v>
      </c>
      <c r="E15" s="403"/>
      <c r="F15" s="342"/>
    </row>
    <row r="16" spans="1:29" s="213" customFormat="1" ht="15.75">
      <c r="A16" s="299"/>
      <c r="B16" s="299"/>
      <c r="C16" s="299"/>
      <c r="D16" s="282"/>
      <c r="E16" s="282"/>
      <c r="F16" s="282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</row>
    <row r="17" spans="5:6" s="213" customFormat="1" ht="15">
      <c r="E17" s="214"/>
      <c r="F17" s="214"/>
    </row>
    <row r="18" spans="5:6" s="213" customFormat="1" ht="15">
      <c r="E18" s="214"/>
      <c r="F18" s="214"/>
    </row>
    <row r="19" s="213" customFormat="1" ht="15.75">
      <c r="C19" s="281"/>
    </row>
    <row r="20" s="213" customFormat="1" ht="15.75">
      <c r="C20" s="281"/>
    </row>
    <row r="21" s="213" customFormat="1" ht="15.75">
      <c r="C21" s="281"/>
    </row>
    <row r="22" s="213" customFormat="1" ht="15.75">
      <c r="C22" s="281"/>
    </row>
  </sheetData>
  <mergeCells count="1">
    <mergeCell ref="D5:E5"/>
  </mergeCells>
  <printOptions/>
  <pageMargins left="0.7480314960629921" right="0.7480314960629921" top="0.984251968503937" bottom="0.984251968503937" header="0.5118110236220472" footer="0.5118110236220472"/>
  <pageSetup firstPageNumber="13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00390625" defaultRowHeight="16.5"/>
  <cols>
    <col min="1" max="1" width="8.875" style="281" customWidth="1"/>
    <col min="2" max="2" width="3.00390625" style="281" customWidth="1"/>
    <col min="3" max="3" width="48.75390625" style="281" customWidth="1"/>
    <col min="4" max="4" width="17.00390625" style="281" customWidth="1"/>
    <col min="5" max="5" width="16.00390625" style="281" customWidth="1"/>
    <col min="6" max="6" width="9.625" style="281" customWidth="1"/>
    <col min="7" max="16384" width="9.00390625" style="281" customWidth="1"/>
  </cols>
  <sheetData>
    <row r="1" spans="1:2" ht="19.5" customHeight="1">
      <c r="A1" s="289" t="s">
        <v>491</v>
      </c>
      <c r="B1" s="289"/>
    </row>
    <row r="2" spans="1:2" ht="19.5">
      <c r="A2" s="335" t="s">
        <v>323</v>
      </c>
      <c r="B2" s="328"/>
    </row>
    <row r="3" spans="1:2" ht="18.75">
      <c r="A3" s="289"/>
      <c r="B3" s="289"/>
    </row>
    <row r="4" spans="1:5" ht="15.75">
      <c r="A4" s="345" t="s">
        <v>56</v>
      </c>
      <c r="B4" s="345"/>
      <c r="C4" s="299"/>
      <c r="D4" s="299"/>
      <c r="E4" s="299"/>
    </row>
    <row r="5" spans="1:6" s="214" customFormat="1" ht="27.75" customHeight="1">
      <c r="A5" s="336" t="s">
        <v>14</v>
      </c>
      <c r="B5" s="346"/>
      <c r="C5" s="347" t="s">
        <v>19</v>
      </c>
      <c r="D5" s="480" t="s">
        <v>21</v>
      </c>
      <c r="E5" s="778" t="s">
        <v>18</v>
      </c>
      <c r="F5" s="776"/>
    </row>
    <row r="6" spans="1:6" s="213" customFormat="1" ht="22.5" customHeight="1">
      <c r="A6" s="339">
        <v>1</v>
      </c>
      <c r="B6" s="340"/>
      <c r="C6" s="269" t="s">
        <v>488</v>
      </c>
      <c r="D6" s="670" t="s">
        <v>200</v>
      </c>
      <c r="E6" s="671">
        <v>124.9479255</v>
      </c>
      <c r="F6" s="269"/>
    </row>
    <row r="7" spans="1:6" s="213" customFormat="1" ht="22.5" customHeight="1">
      <c r="A7" s="339">
        <v>2</v>
      </c>
      <c r="B7" s="348"/>
      <c r="C7" s="269" t="s">
        <v>286</v>
      </c>
      <c r="D7" s="670" t="s">
        <v>200</v>
      </c>
      <c r="E7" s="671">
        <v>86.74144009999999</v>
      </c>
      <c r="F7" s="269"/>
    </row>
    <row r="8" spans="1:6" s="213" customFormat="1" ht="22.5" customHeight="1">
      <c r="A8" s="339">
        <v>3</v>
      </c>
      <c r="B8" s="348"/>
      <c r="C8" s="269" t="s">
        <v>293</v>
      </c>
      <c r="D8" s="670" t="s">
        <v>90</v>
      </c>
      <c r="E8" s="671">
        <v>71.5782599</v>
      </c>
      <c r="F8" s="269"/>
    </row>
    <row r="9" spans="1:6" s="213" customFormat="1" ht="22.5" customHeight="1">
      <c r="A9" s="339">
        <v>4</v>
      </c>
      <c r="B9" s="348"/>
      <c r="C9" s="269" t="s">
        <v>294</v>
      </c>
      <c r="D9" s="670" t="s">
        <v>91</v>
      </c>
      <c r="E9" s="671">
        <v>43.607699091</v>
      </c>
      <c r="F9" s="269"/>
    </row>
    <row r="10" spans="1:6" s="213" customFormat="1" ht="22.5" customHeight="1">
      <c r="A10" s="339">
        <v>5</v>
      </c>
      <c r="B10" s="348"/>
      <c r="C10" s="269" t="s">
        <v>295</v>
      </c>
      <c r="D10" s="670" t="s">
        <v>92</v>
      </c>
      <c r="E10" s="671">
        <v>32.66505456</v>
      </c>
      <c r="F10" s="349"/>
    </row>
    <row r="11" spans="1:6" s="213" customFormat="1" ht="22.5" customHeight="1">
      <c r="A11" s="339">
        <v>6</v>
      </c>
      <c r="B11" s="348"/>
      <c r="C11" s="269" t="s">
        <v>296</v>
      </c>
      <c r="D11" s="670" t="s">
        <v>93</v>
      </c>
      <c r="E11" s="671">
        <v>26.713818249999996</v>
      </c>
      <c r="F11" s="269"/>
    </row>
    <row r="12" spans="1:6" s="213" customFormat="1" ht="22.5" customHeight="1">
      <c r="A12" s="339">
        <v>7</v>
      </c>
      <c r="B12" s="348"/>
      <c r="C12" s="269" t="s">
        <v>297</v>
      </c>
      <c r="D12" s="670" t="s">
        <v>91</v>
      </c>
      <c r="E12" s="671">
        <v>26.680975919999998</v>
      </c>
      <c r="F12" s="269"/>
    </row>
    <row r="13" spans="1:6" s="213" customFormat="1" ht="22.5" customHeight="1">
      <c r="A13" s="339">
        <v>8</v>
      </c>
      <c r="B13" s="348"/>
      <c r="C13" s="269" t="s">
        <v>298</v>
      </c>
      <c r="D13" s="670" t="s">
        <v>90</v>
      </c>
      <c r="E13" s="671">
        <v>25.489368751</v>
      </c>
      <c r="F13" s="269"/>
    </row>
    <row r="14" spans="1:6" s="213" customFormat="1" ht="22.5" customHeight="1">
      <c r="A14" s="339">
        <v>9</v>
      </c>
      <c r="B14" s="348"/>
      <c r="C14" s="269" t="s">
        <v>299</v>
      </c>
      <c r="D14" s="670" t="s">
        <v>91</v>
      </c>
      <c r="E14" s="671">
        <v>22.329670859999997</v>
      </c>
      <c r="F14" s="269"/>
    </row>
    <row r="15" spans="1:6" s="213" customFormat="1" ht="22.5" customHeight="1">
      <c r="A15" s="343">
        <v>10</v>
      </c>
      <c r="B15" s="350"/>
      <c r="C15" s="270" t="s">
        <v>287</v>
      </c>
      <c r="D15" s="672" t="s">
        <v>200</v>
      </c>
      <c r="E15" s="673">
        <v>20.691</v>
      </c>
      <c r="F15" s="270"/>
    </row>
    <row r="16" spans="1:6" s="213" customFormat="1" ht="15.75">
      <c r="A16" s="299"/>
      <c r="B16" s="299"/>
      <c r="C16" s="299"/>
      <c r="D16" s="282"/>
      <c r="E16" s="282"/>
      <c r="F16" s="282"/>
    </row>
    <row r="17" spans="1:6" s="213" customFormat="1" ht="15">
      <c r="A17" s="213" t="s">
        <v>179</v>
      </c>
      <c r="D17" s="214"/>
      <c r="F17" s="214"/>
    </row>
    <row r="18" spans="1:4" s="213" customFormat="1" ht="15">
      <c r="A18" s="213" t="s">
        <v>252</v>
      </c>
      <c r="D18" s="214"/>
    </row>
    <row r="19" s="213" customFormat="1" ht="15.75">
      <c r="C19" s="281"/>
    </row>
    <row r="20" s="213" customFormat="1" ht="15.75">
      <c r="C20" s="281"/>
    </row>
    <row r="21" s="213" customFormat="1" ht="15.75">
      <c r="C21" s="281"/>
    </row>
    <row r="22" s="213" customFormat="1" ht="15.75">
      <c r="C22" s="281"/>
    </row>
  </sheetData>
  <mergeCells count="1">
    <mergeCell ref="E5:F5"/>
  </mergeCells>
  <printOptions/>
  <pageMargins left="0.75" right="0.75" top="1" bottom="1" header="0.5" footer="0.5"/>
  <pageSetup firstPageNumber="14" useFirstPageNumber="1" horizontalDpi="1200" verticalDpi="1200" orientation="landscape" paperSize="9" r:id="rId1"/>
  <headerFooter alignWithMargins="0">
    <oddFooter>&amp;R&amp;"Times New Roman,Regular"&amp;10page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3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1" customWidth="1"/>
    <col min="2" max="2" width="5.125" style="1" customWidth="1"/>
    <col min="3" max="3" width="37.75390625" style="1" customWidth="1"/>
    <col min="4" max="4" width="13.125" style="1" customWidth="1"/>
    <col min="5" max="5" width="15.00390625" style="1" customWidth="1"/>
    <col min="6" max="6" width="7.875" style="1" customWidth="1"/>
    <col min="7" max="7" width="6.75390625" style="1" customWidth="1"/>
    <col min="8" max="16384" width="9.00390625" style="1" customWidth="1"/>
  </cols>
  <sheetData>
    <row r="1" spans="1:2" ht="19.5" customHeight="1">
      <c r="A1" s="55" t="s">
        <v>318</v>
      </c>
      <c r="B1" s="55"/>
    </row>
    <row r="2" spans="1:2" ht="19.5" customHeight="1">
      <c r="A2" s="479"/>
      <c r="B2" s="55"/>
    </row>
    <row r="3" spans="1:2" ht="18.75">
      <c r="A3" s="55"/>
      <c r="B3" s="55"/>
    </row>
    <row r="4" spans="1:2" ht="18.75">
      <c r="A4" s="55"/>
      <c r="B4" s="55"/>
    </row>
    <row r="5" spans="1:5" ht="15.75">
      <c r="A5" s="566" t="s">
        <v>319</v>
      </c>
      <c r="B5" s="567"/>
      <c r="C5" s="5"/>
      <c r="D5" s="5"/>
      <c r="E5" s="5"/>
    </row>
    <row r="6" spans="1:6" s="3" customFormat="1" ht="27.75" customHeight="1">
      <c r="A6" s="484" t="s">
        <v>14</v>
      </c>
      <c r="B6" s="568"/>
      <c r="C6" s="569" t="s">
        <v>19</v>
      </c>
      <c r="D6" s="570"/>
      <c r="E6" s="779" t="s">
        <v>20</v>
      </c>
      <c r="F6" s="780"/>
    </row>
    <row r="7" spans="1:7" s="6" customFormat="1" ht="18" customHeight="1">
      <c r="A7" s="572">
        <v>1</v>
      </c>
      <c r="B7" s="573"/>
      <c r="C7" s="574" t="s">
        <v>383</v>
      </c>
      <c r="D7" s="575"/>
      <c r="E7" s="576">
        <v>581.40831826</v>
      </c>
      <c r="F7" s="577"/>
      <c r="G7" s="578"/>
    </row>
    <row r="8" spans="1:7" s="6" customFormat="1" ht="18" customHeight="1">
      <c r="A8" s="224">
        <v>2</v>
      </c>
      <c r="B8" s="579"/>
      <c r="C8" s="158" t="s">
        <v>293</v>
      </c>
      <c r="D8" s="580"/>
      <c r="E8" s="581">
        <v>337.102207996</v>
      </c>
      <c r="F8" s="582"/>
      <c r="G8" s="578"/>
    </row>
    <row r="9" spans="1:7" s="6" customFormat="1" ht="18" customHeight="1">
      <c r="A9" s="224">
        <v>3</v>
      </c>
      <c r="B9" s="579"/>
      <c r="C9" s="158" t="s">
        <v>295</v>
      </c>
      <c r="D9" s="580"/>
      <c r="E9" s="581">
        <v>292.031579902</v>
      </c>
      <c r="F9" s="582"/>
      <c r="G9" s="578"/>
    </row>
    <row r="10" spans="1:7" s="6" customFormat="1" ht="18" customHeight="1">
      <c r="A10" s="224">
        <v>4</v>
      </c>
      <c r="B10" s="579"/>
      <c r="C10" s="158" t="s">
        <v>296</v>
      </c>
      <c r="D10" s="580"/>
      <c r="E10" s="581">
        <v>289.429555665</v>
      </c>
      <c r="F10" s="582"/>
      <c r="G10" s="578"/>
    </row>
    <row r="11" spans="1:7" s="6" customFormat="1" ht="18" customHeight="1">
      <c r="A11" s="224">
        <v>5</v>
      </c>
      <c r="B11" s="579"/>
      <c r="C11" s="158" t="s">
        <v>299</v>
      </c>
      <c r="D11" s="580"/>
      <c r="E11" s="581">
        <v>243.679944454</v>
      </c>
      <c r="F11" s="583"/>
      <c r="G11" s="578"/>
    </row>
    <row r="12" spans="1:31" s="6" customFormat="1" ht="18" customHeight="1">
      <c r="A12" s="224">
        <v>6</v>
      </c>
      <c r="B12" s="579"/>
      <c r="C12" s="158" t="s">
        <v>384</v>
      </c>
      <c r="D12" s="580"/>
      <c r="E12" s="581">
        <v>197.988616548</v>
      </c>
      <c r="F12" s="582"/>
      <c r="G12" s="578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7" s="6" customFormat="1" ht="18" customHeight="1">
      <c r="A13" s="224">
        <v>7</v>
      </c>
      <c r="B13" s="579"/>
      <c r="C13" s="158" t="s">
        <v>286</v>
      </c>
      <c r="D13" s="580"/>
      <c r="E13" s="581">
        <v>189.920220424</v>
      </c>
      <c r="F13" s="582"/>
      <c r="G13" s="578"/>
    </row>
    <row r="14" spans="1:7" s="6" customFormat="1" ht="18" customHeight="1">
      <c r="A14" s="224">
        <v>8</v>
      </c>
      <c r="B14" s="579"/>
      <c r="C14" s="158" t="s">
        <v>482</v>
      </c>
      <c r="D14" s="580"/>
      <c r="E14" s="581">
        <v>160.466564489</v>
      </c>
      <c r="F14" s="582"/>
      <c r="G14" s="578"/>
    </row>
    <row r="15" spans="1:7" s="6" customFormat="1" ht="18" customHeight="1">
      <c r="A15" s="224">
        <v>9</v>
      </c>
      <c r="B15" s="579"/>
      <c r="C15" s="269" t="s">
        <v>488</v>
      </c>
      <c r="D15" s="580"/>
      <c r="E15" s="581">
        <v>153.446466709</v>
      </c>
      <c r="F15" s="582"/>
      <c r="G15" s="578"/>
    </row>
    <row r="16" spans="1:7" s="6" customFormat="1" ht="18" customHeight="1">
      <c r="A16" s="222">
        <v>10</v>
      </c>
      <c r="B16" s="494"/>
      <c r="C16" s="178" t="s">
        <v>297</v>
      </c>
      <c r="D16" s="585"/>
      <c r="E16" s="586">
        <v>146.595600642</v>
      </c>
      <c r="F16" s="587"/>
      <c r="G16" s="578"/>
    </row>
    <row r="17" spans="1:28" s="6" customFormat="1" ht="15.75">
      <c r="A17" s="8"/>
      <c r="B17" s="8"/>
      <c r="C17" s="2"/>
      <c r="D17" s="2"/>
      <c r="E17" s="2"/>
      <c r="F17" s="2"/>
      <c r="G17" s="2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7" s="6" customFormat="1" ht="15.75">
      <c r="A18" s="1"/>
      <c r="B18" s="1"/>
      <c r="C18" s="3"/>
      <c r="D18" s="3"/>
      <c r="F18" s="3"/>
      <c r="G18" s="3"/>
    </row>
    <row r="19" spans="3:7" s="6" customFormat="1" ht="16.5">
      <c r="C19"/>
      <c r="D19" s="588"/>
      <c r="F19" s="3"/>
      <c r="G19" s="3"/>
    </row>
    <row r="20" spans="3:4" s="6" customFormat="1" ht="16.5">
      <c r="C20"/>
      <c r="D20" s="588"/>
    </row>
    <row r="21" spans="3:4" s="6" customFormat="1" ht="16.5">
      <c r="C21"/>
      <c r="D21" s="588"/>
    </row>
    <row r="22" spans="3:4" s="6" customFormat="1" ht="16.5">
      <c r="C22"/>
      <c r="D22" s="588"/>
    </row>
    <row r="23" spans="3:4" s="6" customFormat="1" ht="16.5">
      <c r="C23"/>
      <c r="D23" s="588"/>
    </row>
  </sheetData>
  <mergeCells count="1">
    <mergeCell ref="E6:F6"/>
  </mergeCells>
  <printOptions/>
  <pageMargins left="1.141732283464567" right="0" top="0.5905511811023623" bottom="0.1968503937007874" header="0.5118110236220472" footer="0.11811023622047245"/>
  <pageSetup firstPageNumber="15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F1"/>
    </sheetView>
  </sheetViews>
  <sheetFormatPr defaultColWidth="9.00390625" defaultRowHeight="16.5"/>
  <cols>
    <col min="1" max="1" width="10.625" style="0" customWidth="1"/>
    <col min="2" max="2" width="14.75390625" style="0" customWidth="1"/>
    <col min="3" max="3" width="4.25390625" style="0" customWidth="1"/>
    <col min="4" max="4" width="34.125" style="0" customWidth="1"/>
    <col min="5" max="5" width="16.875" style="0" customWidth="1"/>
  </cols>
  <sheetData>
    <row r="1" spans="1:6" ht="21.75" customHeight="1">
      <c r="A1" s="803" t="s">
        <v>247</v>
      </c>
      <c r="B1" s="803"/>
      <c r="C1" s="803"/>
      <c r="D1" s="803"/>
      <c r="E1" s="803"/>
      <c r="F1" s="803"/>
    </row>
    <row r="2" spans="1:7" ht="21.75" customHeight="1">
      <c r="A2" s="479" t="s">
        <v>323</v>
      </c>
      <c r="B2" s="449"/>
      <c r="C2" s="449"/>
      <c r="D2" s="449"/>
      <c r="E2" s="449"/>
      <c r="F2" s="449"/>
      <c r="G2" s="449"/>
    </row>
    <row r="3" spans="2:7" ht="21.75" customHeight="1">
      <c r="B3" s="449"/>
      <c r="C3" s="449"/>
      <c r="D3" s="449"/>
      <c r="E3" s="449"/>
      <c r="F3" s="449"/>
      <c r="G3" s="449"/>
    </row>
    <row r="4" spans="1:7" ht="21.75" customHeight="1">
      <c r="A4" s="458" t="s">
        <v>180</v>
      </c>
      <c r="B4" s="449"/>
      <c r="C4" s="449"/>
      <c r="D4" s="449"/>
      <c r="E4" s="449"/>
      <c r="F4" s="449"/>
      <c r="G4" s="449"/>
    </row>
    <row r="5" spans="1:5" ht="22.5" customHeight="1">
      <c r="A5" s="454" t="s">
        <v>14</v>
      </c>
      <c r="B5" s="804" t="s">
        <v>209</v>
      </c>
      <c r="C5" s="805"/>
      <c r="D5" s="805" t="s">
        <v>210</v>
      </c>
      <c r="E5" s="806"/>
    </row>
    <row r="6" spans="1:5" ht="22.5" customHeight="1">
      <c r="A6" s="224">
        <v>1</v>
      </c>
      <c r="B6" s="462">
        <v>39017</v>
      </c>
      <c r="C6" s="452"/>
      <c r="D6" s="461" t="s">
        <v>238</v>
      </c>
      <c r="E6" s="226"/>
    </row>
    <row r="7" spans="1:5" ht="22.5" customHeight="1">
      <c r="A7" s="224">
        <v>2</v>
      </c>
      <c r="B7" s="462">
        <v>39066</v>
      </c>
      <c r="C7" s="452"/>
      <c r="D7" s="461" t="s">
        <v>229</v>
      </c>
      <c r="E7" s="226"/>
    </row>
    <row r="8" spans="1:5" ht="22.5" customHeight="1">
      <c r="A8" s="224">
        <v>3</v>
      </c>
      <c r="B8" s="462">
        <v>39049</v>
      </c>
      <c r="C8" s="452"/>
      <c r="D8" s="461" t="s">
        <v>230</v>
      </c>
      <c r="E8" s="226"/>
    </row>
    <row r="9" spans="1:5" ht="22.5" customHeight="1">
      <c r="A9" s="224">
        <v>4</v>
      </c>
      <c r="B9" s="462">
        <v>39057</v>
      </c>
      <c r="C9" s="452"/>
      <c r="D9" s="461" t="s">
        <v>231</v>
      </c>
      <c r="E9" s="226"/>
    </row>
    <row r="10" spans="1:5" ht="22.5" customHeight="1">
      <c r="A10" s="224">
        <v>5</v>
      </c>
      <c r="B10" s="462">
        <v>39035</v>
      </c>
      <c r="C10" s="452"/>
      <c r="D10" s="461" t="s">
        <v>232</v>
      </c>
      <c r="E10" s="226"/>
    </row>
    <row r="11" spans="1:5" ht="22.5" customHeight="1">
      <c r="A11" s="224">
        <v>6</v>
      </c>
      <c r="B11" s="462">
        <v>39034</v>
      </c>
      <c r="C11" s="452"/>
      <c r="D11" s="461" t="s">
        <v>233</v>
      </c>
      <c r="E11" s="226"/>
    </row>
    <row r="12" spans="1:5" ht="22.5" customHeight="1">
      <c r="A12" s="224">
        <v>7</v>
      </c>
      <c r="B12" s="462">
        <v>39037</v>
      </c>
      <c r="C12" s="452"/>
      <c r="D12" s="461" t="s">
        <v>234</v>
      </c>
      <c r="E12" s="226"/>
    </row>
    <row r="13" spans="1:5" ht="22.5" customHeight="1">
      <c r="A13" s="224">
        <v>8</v>
      </c>
      <c r="B13" s="462">
        <v>38835</v>
      </c>
      <c r="C13" s="452"/>
      <c r="D13" s="461" t="s">
        <v>235</v>
      </c>
      <c r="E13" s="226"/>
    </row>
    <row r="14" spans="1:5" ht="22.5" customHeight="1">
      <c r="A14" s="224">
        <v>9</v>
      </c>
      <c r="B14" s="462">
        <v>39036</v>
      </c>
      <c r="C14" s="452"/>
      <c r="D14" s="461" t="s">
        <v>236</v>
      </c>
      <c r="E14" s="226"/>
    </row>
    <row r="15" spans="1:5" ht="22.5" customHeight="1">
      <c r="A15" s="222">
        <v>10</v>
      </c>
      <c r="B15" s="462">
        <v>39031</v>
      </c>
      <c r="C15" s="453"/>
      <c r="D15" s="461" t="s">
        <v>237</v>
      </c>
      <c r="E15" s="223"/>
    </row>
    <row r="16" spans="2:4" ht="16.5">
      <c r="B16" s="450"/>
      <c r="C16" s="451"/>
      <c r="D16" s="450"/>
    </row>
    <row r="17" spans="1:8" ht="16.5">
      <c r="A17" s="460"/>
      <c r="B17" s="457"/>
      <c r="C17" s="457"/>
      <c r="D17" s="460"/>
      <c r="E17" s="459"/>
      <c r="F17" s="457"/>
      <c r="G17" s="460"/>
      <c r="H17" s="459"/>
    </row>
    <row r="18" spans="1:8" ht="16.5">
      <c r="A18" s="460"/>
      <c r="B18" s="457"/>
      <c r="C18" s="457"/>
      <c r="D18" s="460"/>
      <c r="E18" s="459"/>
      <c r="F18" s="457"/>
      <c r="G18" s="460"/>
      <c r="H18" s="459"/>
    </row>
    <row r="19" spans="1:8" ht="16.5">
      <c r="A19" s="460"/>
      <c r="B19" s="457"/>
      <c r="C19" s="457"/>
      <c r="D19" s="460"/>
      <c r="E19" s="459"/>
      <c r="F19" s="457"/>
      <c r="G19" s="460"/>
      <c r="H19" s="459"/>
    </row>
    <row r="20" spans="1:8" ht="16.5">
      <c r="A20" s="460"/>
      <c r="B20" s="457"/>
      <c r="C20" s="457"/>
      <c r="D20" s="460"/>
      <c r="E20" s="459"/>
      <c r="F20" s="457"/>
      <c r="G20" s="460"/>
      <c r="H20" s="459"/>
    </row>
    <row r="21" spans="1:7" ht="16.5">
      <c r="A21" s="460"/>
      <c r="B21" s="457"/>
      <c r="C21" s="457"/>
      <c r="D21" s="460"/>
      <c r="E21" s="459"/>
      <c r="F21" s="457"/>
      <c r="G21" s="460"/>
    </row>
    <row r="22" spans="1:5" ht="16.5">
      <c r="A22" s="460"/>
      <c r="B22" s="457"/>
      <c r="C22" s="457"/>
      <c r="D22" s="460"/>
      <c r="E22" s="459"/>
    </row>
    <row r="23" spans="1:5" ht="16.5">
      <c r="A23" s="457"/>
      <c r="B23" s="457"/>
      <c r="C23" s="457"/>
      <c r="D23" s="457"/>
      <c r="E23" s="457"/>
    </row>
  </sheetData>
  <mergeCells count="3">
    <mergeCell ref="B5:C5"/>
    <mergeCell ref="A1:F1"/>
    <mergeCell ref="D5:E5"/>
  </mergeCells>
  <printOptions/>
  <pageMargins left="1.18" right="0.75" top="1" bottom="1" header="0.5" footer="0.1"/>
  <pageSetup firstPageNumber="16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Y29"/>
  <sheetViews>
    <sheetView workbookViewId="0" topLeftCell="A1">
      <selection activeCell="A1" sqref="A1"/>
    </sheetView>
  </sheetViews>
  <sheetFormatPr defaultColWidth="9.00390625" defaultRowHeight="16.5"/>
  <cols>
    <col min="1" max="1" width="5.875" style="1" customWidth="1"/>
    <col min="2" max="2" width="1.625" style="1" customWidth="1"/>
    <col min="3" max="3" width="2.625" style="1" customWidth="1"/>
    <col min="4" max="4" width="13.75390625" style="1" customWidth="1"/>
    <col min="5" max="5" width="7.625" style="1" customWidth="1"/>
    <col min="6" max="6" width="12.875" style="1" customWidth="1"/>
    <col min="7" max="7" width="4.75390625" style="1" customWidth="1"/>
    <col min="8" max="8" width="2.25390625" style="1" customWidth="1"/>
    <col min="9" max="9" width="16.00390625" style="1" customWidth="1"/>
    <col min="10" max="10" width="7.625" style="1" customWidth="1"/>
    <col min="11" max="11" width="11.625" style="1" customWidth="1"/>
    <col min="12" max="12" width="5.875" style="1" customWidth="1"/>
    <col min="13" max="13" width="2.375" style="1" customWidth="1"/>
    <col min="14" max="14" width="16.50390625" style="1" customWidth="1"/>
    <col min="15" max="15" width="8.875" style="1" customWidth="1"/>
    <col min="16" max="16" width="14.875" style="1" customWidth="1"/>
    <col min="17" max="17" width="5.625" style="1" customWidth="1"/>
    <col min="18" max="18" width="8.875" style="1" customWidth="1"/>
    <col min="19" max="19" width="6.75390625" style="1" customWidth="1"/>
    <col min="20" max="20" width="11.00390625" style="1" customWidth="1"/>
    <col min="21" max="21" width="1.875" style="1" customWidth="1"/>
    <col min="22" max="22" width="11.125" style="1" customWidth="1"/>
    <col min="23" max="16384" width="9.00390625" style="1" customWidth="1"/>
  </cols>
  <sheetData>
    <row r="1" spans="1:13" s="590" customFormat="1" ht="20.25">
      <c r="A1" s="589" t="s">
        <v>313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</row>
    <row r="2" spans="1:13" ht="18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9.5" customHeight="1">
      <c r="A3" s="55" t="s">
        <v>324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9.5">
      <c r="A4" s="591"/>
      <c r="B4" s="591"/>
      <c r="C4" s="591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3:17" ht="15.75">
      <c r="C6" s="2"/>
      <c r="D6" s="5"/>
      <c r="E6" s="5"/>
      <c r="F6" s="5"/>
      <c r="G6" s="5"/>
      <c r="H6" s="8"/>
      <c r="I6" s="8"/>
      <c r="J6" s="8"/>
      <c r="K6" s="8"/>
      <c r="L6" s="8"/>
      <c r="M6" s="8"/>
      <c r="N6" s="5"/>
      <c r="O6" s="5"/>
      <c r="P6" s="5"/>
      <c r="Q6" s="5"/>
    </row>
    <row r="7" spans="1:21" s="3" customFormat="1" ht="72.75" customHeight="1">
      <c r="A7" s="592" t="s">
        <v>308</v>
      </c>
      <c r="B7" s="593"/>
      <c r="C7" s="594"/>
      <c r="D7" s="811" t="s">
        <v>325</v>
      </c>
      <c r="E7" s="812"/>
      <c r="F7" s="811" t="s">
        <v>326</v>
      </c>
      <c r="G7" s="812"/>
      <c r="H7" s="595"/>
      <c r="I7" s="811" t="s">
        <v>327</v>
      </c>
      <c r="J7" s="812"/>
      <c r="K7" s="811" t="s">
        <v>328</v>
      </c>
      <c r="L7" s="812"/>
      <c r="M7" s="595"/>
      <c r="N7" s="811" t="s">
        <v>329</v>
      </c>
      <c r="O7" s="812"/>
      <c r="P7" s="811" t="s">
        <v>330</v>
      </c>
      <c r="Q7" s="812"/>
      <c r="T7" s="571"/>
      <c r="U7" s="571"/>
    </row>
    <row r="8" spans="1:22" s="3" customFormat="1" ht="15" customHeight="1">
      <c r="A8" s="612"/>
      <c r="B8" s="597"/>
      <c r="C8" s="598"/>
      <c r="D8" s="809" t="s">
        <v>311</v>
      </c>
      <c r="E8" s="810"/>
      <c r="F8" s="599"/>
      <c r="G8" s="597"/>
      <c r="H8" s="598"/>
      <c r="I8" s="809" t="s">
        <v>311</v>
      </c>
      <c r="J8" s="810"/>
      <c r="K8" s="600"/>
      <c r="L8" s="597"/>
      <c r="M8" s="601"/>
      <c r="N8" s="809" t="s">
        <v>311</v>
      </c>
      <c r="O8" s="810"/>
      <c r="P8" s="599"/>
      <c r="Q8" s="761"/>
      <c r="R8" s="602"/>
      <c r="S8" s="4"/>
      <c r="T8" s="602"/>
      <c r="U8" s="602"/>
      <c r="V8" s="602"/>
    </row>
    <row r="9" spans="1:22" s="6" customFormat="1" ht="16.5">
      <c r="A9" s="596">
        <v>1997</v>
      </c>
      <c r="B9" s="598"/>
      <c r="C9" s="598"/>
      <c r="D9" s="603">
        <v>215.665</v>
      </c>
      <c r="E9" s="604"/>
      <c r="F9" s="605">
        <v>351</v>
      </c>
      <c r="G9" s="598"/>
      <c r="H9" s="601"/>
      <c r="I9" s="606">
        <f>N9-D9</f>
        <v>60.24300000000002</v>
      </c>
      <c r="J9" s="607"/>
      <c r="K9" s="221">
        <v>101</v>
      </c>
      <c r="L9" s="221"/>
      <c r="M9" s="601"/>
      <c r="N9" s="606">
        <v>275.908</v>
      </c>
      <c r="O9" s="607"/>
      <c r="P9" s="605">
        <v>452</v>
      </c>
      <c r="Q9" s="598"/>
      <c r="R9" s="3"/>
      <c r="S9" s="3"/>
      <c r="T9" s="3"/>
      <c r="U9" s="3"/>
      <c r="V9" s="3"/>
    </row>
    <row r="10" spans="1:22" s="6" customFormat="1" ht="16.5">
      <c r="A10" s="596">
        <v>1998</v>
      </c>
      <c r="B10" s="598"/>
      <c r="C10" s="598"/>
      <c r="D10" s="603">
        <v>101.611</v>
      </c>
      <c r="E10" s="604"/>
      <c r="F10" s="605">
        <v>157</v>
      </c>
      <c r="G10" s="598"/>
      <c r="H10" s="601"/>
      <c r="I10" s="606">
        <f>N10-D10</f>
        <v>2.472999999999999</v>
      </c>
      <c r="J10" s="607"/>
      <c r="K10" s="221">
        <v>31</v>
      </c>
      <c r="L10" s="221"/>
      <c r="M10" s="601"/>
      <c r="N10" s="606">
        <v>104.084</v>
      </c>
      <c r="O10" s="607"/>
      <c r="P10" s="605">
        <v>188</v>
      </c>
      <c r="Q10" s="598"/>
      <c r="R10" s="584"/>
      <c r="S10" s="3"/>
      <c r="T10" s="3"/>
      <c r="U10" s="3"/>
      <c r="V10" s="3"/>
    </row>
    <row r="11" spans="1:51" s="6" customFormat="1" ht="16.5">
      <c r="A11" s="596">
        <v>1999</v>
      </c>
      <c r="B11" s="598"/>
      <c r="C11" s="598"/>
      <c r="D11" s="603">
        <v>119.788</v>
      </c>
      <c r="E11" s="604"/>
      <c r="F11" s="605">
        <v>162</v>
      </c>
      <c r="G11" s="598"/>
      <c r="H11" s="601"/>
      <c r="I11" s="606">
        <v>10.38</v>
      </c>
      <c r="J11" s="607"/>
      <c r="K11" s="221">
        <v>51</v>
      </c>
      <c r="L11" s="221"/>
      <c r="M11" s="601"/>
      <c r="N11" s="606">
        <v>130.173</v>
      </c>
      <c r="O11" s="607"/>
      <c r="P11" s="605">
        <v>213</v>
      </c>
      <c r="Q11" s="598"/>
      <c r="R11" s="2"/>
      <c r="S11" s="2"/>
      <c r="T11" s="2"/>
      <c r="U11" s="2"/>
      <c r="V11" s="2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</row>
    <row r="12" spans="1:22" s="6" customFormat="1" ht="16.5">
      <c r="A12" s="596">
        <v>2000</v>
      </c>
      <c r="B12" s="598"/>
      <c r="C12" s="598"/>
      <c r="D12" s="603">
        <v>159.361</v>
      </c>
      <c r="E12" s="604"/>
      <c r="F12" s="605">
        <v>279</v>
      </c>
      <c r="G12" s="598"/>
      <c r="H12" s="601"/>
      <c r="I12" s="606">
        <f>N12-D12</f>
        <v>8.04600000000002</v>
      </c>
      <c r="J12" s="607"/>
      <c r="K12" s="221">
        <v>46</v>
      </c>
      <c r="L12" s="221"/>
      <c r="M12" s="601"/>
      <c r="N12" s="606">
        <v>167.407</v>
      </c>
      <c r="O12" s="607"/>
      <c r="P12" s="605">
        <v>325</v>
      </c>
      <c r="Q12" s="598"/>
      <c r="R12" s="3"/>
      <c r="S12" s="3"/>
      <c r="T12" s="3"/>
      <c r="U12" s="3"/>
      <c r="V12" s="3"/>
    </row>
    <row r="13" spans="1:22" s="6" customFormat="1" ht="16.5">
      <c r="A13" s="596">
        <v>2001</v>
      </c>
      <c r="B13" s="598"/>
      <c r="C13" s="598"/>
      <c r="D13" s="603">
        <v>105.002</v>
      </c>
      <c r="E13" s="604"/>
      <c r="F13" s="605">
        <v>181</v>
      </c>
      <c r="G13" s="598"/>
      <c r="H13" s="601"/>
      <c r="I13" s="606">
        <f>N13-D13</f>
        <v>3.219999999999999</v>
      </c>
      <c r="J13" s="607"/>
      <c r="K13" s="221">
        <v>31</v>
      </c>
      <c r="L13" s="221"/>
      <c r="M13" s="601"/>
      <c r="N13" s="606">
        <v>108.222</v>
      </c>
      <c r="O13" s="607"/>
      <c r="P13" s="605">
        <v>212</v>
      </c>
      <c r="Q13" s="598"/>
      <c r="R13" s="3"/>
      <c r="S13" s="3"/>
      <c r="T13" s="584"/>
      <c r="U13" s="584"/>
      <c r="V13" s="584"/>
    </row>
    <row r="14" spans="1:22" s="6" customFormat="1" ht="16.5">
      <c r="A14" s="596">
        <v>2002</v>
      </c>
      <c r="B14" s="598"/>
      <c r="C14" s="598"/>
      <c r="D14" s="603">
        <v>112.776</v>
      </c>
      <c r="E14" s="604"/>
      <c r="F14" s="605">
        <v>644</v>
      </c>
      <c r="G14" s="598"/>
      <c r="H14" s="601"/>
      <c r="I14" s="606">
        <v>1.75</v>
      </c>
      <c r="J14" s="607"/>
      <c r="K14" s="221">
        <v>27</v>
      </c>
      <c r="L14" s="221"/>
      <c r="M14" s="601"/>
      <c r="N14" s="606">
        <v>114.53</v>
      </c>
      <c r="O14" s="607"/>
      <c r="P14" s="605">
        <v>671</v>
      </c>
      <c r="Q14" s="598"/>
      <c r="R14" s="3"/>
      <c r="S14" s="3"/>
      <c r="T14" s="3"/>
      <c r="U14" s="3"/>
      <c r="V14" s="3"/>
    </row>
    <row r="15" spans="1:22" s="6" customFormat="1" ht="17.25" customHeight="1">
      <c r="A15" s="596">
        <v>2003</v>
      </c>
      <c r="B15" s="598"/>
      <c r="C15" s="598"/>
      <c r="D15" s="603">
        <v>264.012</v>
      </c>
      <c r="E15" s="604"/>
      <c r="F15" s="605">
        <v>678</v>
      </c>
      <c r="G15" s="598"/>
      <c r="H15" s="601"/>
      <c r="I15" s="606">
        <f>N15-D15</f>
        <v>1.1569999999999823</v>
      </c>
      <c r="J15" s="607"/>
      <c r="K15" s="221">
        <v>10</v>
      </c>
      <c r="L15" s="221"/>
      <c r="M15" s="601"/>
      <c r="N15" s="606">
        <v>265.169</v>
      </c>
      <c r="O15" s="607"/>
      <c r="P15" s="605">
        <v>688</v>
      </c>
      <c r="Q15" s="598"/>
      <c r="R15" s="3"/>
      <c r="S15" s="3"/>
      <c r="T15" s="584"/>
      <c r="U15" s="584"/>
      <c r="V15" s="584"/>
    </row>
    <row r="16" spans="1:22" s="117" customFormat="1" ht="16.5" customHeight="1">
      <c r="A16" s="596">
        <v>2004</v>
      </c>
      <c r="B16" s="598"/>
      <c r="C16" s="598"/>
      <c r="D16" s="603">
        <v>524.475805716</v>
      </c>
      <c r="E16" s="604"/>
      <c r="F16" s="605">
        <v>1259</v>
      </c>
      <c r="G16" s="608"/>
      <c r="H16" s="609"/>
      <c r="I16" s="606">
        <f>N16-D16</f>
        <v>2.920694833000084</v>
      </c>
      <c r="J16" s="607"/>
      <c r="K16" s="504">
        <v>14</v>
      </c>
      <c r="L16" s="504"/>
      <c r="M16" s="601"/>
      <c r="N16" s="606">
        <v>527.396500549</v>
      </c>
      <c r="O16" s="607"/>
      <c r="P16" s="605">
        <v>1273</v>
      </c>
      <c r="Q16" s="608"/>
      <c r="R16" s="2"/>
      <c r="S16" s="2"/>
      <c r="T16" s="2"/>
      <c r="U16" s="2"/>
      <c r="V16" s="2"/>
    </row>
    <row r="17" spans="1:22" s="6" customFormat="1" ht="16.5" customHeight="1">
      <c r="A17" s="596">
        <v>2005</v>
      </c>
      <c r="B17" s="610"/>
      <c r="C17" s="598"/>
      <c r="D17" s="603">
        <v>856.60738</v>
      </c>
      <c r="E17" s="604"/>
      <c r="F17" s="605">
        <v>1682</v>
      </c>
      <c r="G17" s="608"/>
      <c r="H17" s="609"/>
      <c r="I17" s="606">
        <f>N17-D17</f>
        <v>2.282497836999937</v>
      </c>
      <c r="J17" s="607"/>
      <c r="K17" s="504">
        <v>12</v>
      </c>
      <c r="L17" s="611"/>
      <c r="M17" s="601"/>
      <c r="N17" s="606">
        <v>858.889877837</v>
      </c>
      <c r="O17" s="607"/>
      <c r="P17" s="605">
        <v>1694</v>
      </c>
      <c r="Q17" s="608"/>
      <c r="R17" s="3"/>
      <c r="S17" s="3"/>
      <c r="T17" s="3"/>
      <c r="U17" s="3"/>
      <c r="V17" s="3"/>
    </row>
    <row r="18" spans="1:22" s="6" customFormat="1" ht="16.5" customHeight="1">
      <c r="A18" s="612">
        <v>2006</v>
      </c>
      <c r="B18" s="613"/>
      <c r="C18" s="598"/>
      <c r="D18" s="687">
        <v>1790.059463939</v>
      </c>
      <c r="E18" s="614"/>
      <c r="F18" s="615">
        <v>2823</v>
      </c>
      <c r="G18" s="616"/>
      <c r="H18" s="609"/>
      <c r="I18" s="617">
        <v>2.711685129</v>
      </c>
      <c r="J18" s="618"/>
      <c r="K18" s="619">
        <v>12</v>
      </c>
      <c r="L18" s="620"/>
      <c r="M18" s="601"/>
      <c r="N18" s="617">
        <f>D18+I18</f>
        <v>1792.7711490679999</v>
      </c>
      <c r="O18" s="618"/>
      <c r="P18" s="615">
        <f>F18+K18</f>
        <v>2835</v>
      </c>
      <c r="Q18" s="616"/>
      <c r="R18" s="3"/>
      <c r="S18" s="3"/>
      <c r="T18" s="3"/>
      <c r="U18" s="3"/>
      <c r="V18" s="3"/>
    </row>
    <row r="19" spans="4:48" s="6" customFormat="1" ht="15"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2"/>
      <c r="R19" s="2"/>
      <c r="S19" s="2"/>
      <c r="T19" s="2"/>
      <c r="U19" s="2"/>
      <c r="V19" s="2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</row>
    <row r="20" spans="1:48" s="6" customFormat="1" ht="16.5">
      <c r="A20" s="189"/>
      <c r="B20" s="189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2"/>
      <c r="R20" s="2"/>
      <c r="S20" s="2"/>
      <c r="T20" s="2"/>
      <c r="U20" s="2"/>
      <c r="V20" s="2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</row>
    <row r="21" spans="1:22" s="6" customFormat="1" ht="15">
      <c r="A21" s="3"/>
      <c r="B21" s="3"/>
      <c r="Q21" s="3"/>
      <c r="R21" s="3"/>
      <c r="S21" s="3"/>
      <c r="T21" s="584"/>
      <c r="U21" s="584"/>
      <c r="V21" s="584"/>
    </row>
    <row r="22" s="6" customFormat="1" ht="12.75"/>
    <row r="23" s="6" customFormat="1" ht="12.75"/>
    <row r="24" s="6" customFormat="1" ht="12.75"/>
    <row r="25" s="6" customFormat="1" ht="12.75"/>
    <row r="29" ht="15.75">
      <c r="Q29" s="118"/>
    </row>
  </sheetData>
  <mergeCells count="9">
    <mergeCell ref="K7:L7"/>
    <mergeCell ref="N7:O7"/>
    <mergeCell ref="N8:O8"/>
    <mergeCell ref="P7:Q7"/>
    <mergeCell ref="D8:E8"/>
    <mergeCell ref="D7:E7"/>
    <mergeCell ref="F7:G7"/>
    <mergeCell ref="I7:J7"/>
    <mergeCell ref="I8:J8"/>
  </mergeCells>
  <printOptions/>
  <pageMargins left="0" right="0" top="0.590551181102362" bottom="0.196850393700787" header="0.511811023622047" footer="0.1"/>
  <pageSetup firstPageNumber="17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00390625" defaultRowHeight="16.5"/>
  <cols>
    <col min="2" max="2" width="4.00390625" style="0" customWidth="1"/>
    <col min="3" max="3" width="26.625" style="0" customWidth="1"/>
    <col min="4" max="4" width="15.875" style="0" customWidth="1"/>
    <col min="12" max="12" width="6.50390625" style="0" customWidth="1"/>
    <col min="13" max="13" width="8.50390625" style="0" customWidth="1"/>
    <col min="14" max="14" width="7.25390625" style="0" customWidth="1"/>
  </cols>
  <sheetData>
    <row r="1" spans="1:5" ht="18.75">
      <c r="A1" s="55" t="s">
        <v>197</v>
      </c>
      <c r="B1" s="55"/>
      <c r="C1" s="1"/>
      <c r="D1" s="1"/>
      <c r="E1" s="1"/>
    </row>
    <row r="2" spans="1:5" ht="19.5">
      <c r="A2" s="56"/>
      <c r="B2" s="56"/>
      <c r="C2" s="1"/>
      <c r="D2" s="1"/>
      <c r="E2" s="1"/>
    </row>
    <row r="3" spans="1:5" ht="18.75">
      <c r="A3" s="55"/>
      <c r="B3" s="55"/>
      <c r="C3" s="1"/>
      <c r="D3" s="1"/>
      <c r="E3" s="1"/>
    </row>
    <row r="4" spans="1:5" ht="16.5">
      <c r="A4" s="166" t="s">
        <v>101</v>
      </c>
      <c r="B4" s="166"/>
      <c r="C4" s="5"/>
      <c r="D4" s="8"/>
      <c r="E4" s="1"/>
    </row>
    <row r="5" spans="1:6" s="280" customFormat="1" ht="27" customHeight="1">
      <c r="A5" s="273" t="s">
        <v>14</v>
      </c>
      <c r="B5" s="274"/>
      <c r="C5" s="278" t="s">
        <v>13</v>
      </c>
      <c r="D5" s="779" t="s">
        <v>20</v>
      </c>
      <c r="E5" s="780"/>
      <c r="F5" s="279"/>
    </row>
    <row r="6" spans="1:6" ht="17.25">
      <c r="A6" s="224">
        <v>1</v>
      </c>
      <c r="B6" s="159"/>
      <c r="C6" s="269" t="s">
        <v>138</v>
      </c>
      <c r="D6" s="472">
        <v>207109.306</v>
      </c>
      <c r="E6" s="226"/>
      <c r="F6" s="268"/>
    </row>
    <row r="7" spans="1:6" ht="17.25">
      <c r="A7" s="224">
        <v>2</v>
      </c>
      <c r="B7" s="159"/>
      <c r="C7" s="269" t="s">
        <v>115</v>
      </c>
      <c r="D7" s="473">
        <v>165427.7176</v>
      </c>
      <c r="E7" s="226"/>
      <c r="F7" s="268"/>
    </row>
    <row r="8" spans="1:6" ht="17.25">
      <c r="A8" s="224">
        <v>3</v>
      </c>
      <c r="B8" s="159"/>
      <c r="C8" s="269" t="s">
        <v>112</v>
      </c>
      <c r="D8" s="473">
        <v>114352.6</v>
      </c>
      <c r="E8" s="475" t="s">
        <v>98</v>
      </c>
      <c r="F8" s="268"/>
    </row>
    <row r="9" spans="1:6" ht="17.25">
      <c r="A9" s="224">
        <v>4</v>
      </c>
      <c r="B9" s="159"/>
      <c r="C9" s="269" t="s">
        <v>135</v>
      </c>
      <c r="D9" s="473">
        <v>79838.32661</v>
      </c>
      <c r="E9" s="226"/>
      <c r="F9" s="268"/>
    </row>
    <row r="10" spans="1:6" ht="17.25">
      <c r="A10" s="224">
        <v>5</v>
      </c>
      <c r="B10" s="159"/>
      <c r="C10" s="269" t="s">
        <v>198</v>
      </c>
      <c r="D10" s="473">
        <v>41435.91823</v>
      </c>
      <c r="E10" s="226"/>
      <c r="F10" s="268"/>
    </row>
    <row r="11" spans="1:6" ht="17.25">
      <c r="A11" s="224">
        <v>6</v>
      </c>
      <c r="B11" s="159"/>
      <c r="C11" s="269" t="s">
        <v>181</v>
      </c>
      <c r="D11" s="473">
        <v>37598.4762</v>
      </c>
      <c r="E11" s="226"/>
      <c r="F11" s="268"/>
    </row>
    <row r="12" spans="1:6" ht="17.25">
      <c r="A12" s="224">
        <v>7</v>
      </c>
      <c r="B12" s="159"/>
      <c r="C12" s="269" t="s">
        <v>136</v>
      </c>
      <c r="D12" s="473">
        <v>34984.82552</v>
      </c>
      <c r="E12" s="226"/>
      <c r="F12" s="268"/>
    </row>
    <row r="13" spans="1:6" ht="17.25">
      <c r="A13" s="224">
        <v>8</v>
      </c>
      <c r="B13" s="159"/>
      <c r="C13" s="269" t="s">
        <v>116</v>
      </c>
      <c r="D13" s="473">
        <v>8081.923915</v>
      </c>
      <c r="E13" s="226"/>
      <c r="F13" s="268"/>
    </row>
    <row r="14" spans="1:6" ht="19.5">
      <c r="A14" s="224">
        <v>9</v>
      </c>
      <c r="B14" s="159"/>
      <c r="C14" s="269" t="s">
        <v>173</v>
      </c>
      <c r="D14" s="473">
        <v>6192.858952</v>
      </c>
      <c r="E14" s="696" t="s">
        <v>243</v>
      </c>
      <c r="F14" s="268"/>
    </row>
    <row r="15" spans="1:6" ht="17.25">
      <c r="A15" s="222">
        <v>10</v>
      </c>
      <c r="B15" s="229"/>
      <c r="C15" s="270" t="s">
        <v>114</v>
      </c>
      <c r="D15" s="474">
        <v>4921.334192</v>
      </c>
      <c r="E15" s="223"/>
      <c r="F15" s="268"/>
    </row>
    <row r="16" spans="1:5" ht="16.5">
      <c r="A16" s="119"/>
      <c r="B16" s="119"/>
      <c r="C16" s="266"/>
      <c r="D16" s="267"/>
      <c r="E16" s="2"/>
    </row>
    <row r="17" spans="1:5" ht="16.5">
      <c r="A17" s="6" t="s">
        <v>79</v>
      </c>
      <c r="B17" s="6"/>
      <c r="C17" s="3"/>
      <c r="D17" s="3"/>
      <c r="E17" s="3"/>
    </row>
    <row r="18" spans="1:5" ht="9.75" customHeight="1">
      <c r="A18" s="6"/>
      <c r="B18" s="6"/>
      <c r="C18" s="3"/>
      <c r="D18" s="3"/>
      <c r="E18" s="3"/>
    </row>
    <row r="19" spans="1:5" ht="16.5">
      <c r="A19" s="6" t="s">
        <v>137</v>
      </c>
      <c r="B19" s="6"/>
      <c r="C19" s="3"/>
      <c r="D19" s="3"/>
      <c r="E19" s="3"/>
    </row>
    <row r="20" spans="1:5" ht="9.75" customHeight="1">
      <c r="A20" s="6"/>
      <c r="B20" s="6"/>
      <c r="C20" s="3"/>
      <c r="D20" s="3"/>
      <c r="E20" s="3"/>
    </row>
    <row r="21" spans="1:5" ht="16.5">
      <c r="A21" s="6" t="s">
        <v>483</v>
      </c>
      <c r="B21" s="6"/>
      <c r="C21" s="3"/>
      <c r="D21" s="3"/>
      <c r="E21" s="3"/>
    </row>
    <row r="22" spans="1:5" ht="9.75" customHeight="1">
      <c r="A22" s="6"/>
      <c r="B22" s="6"/>
      <c r="C22" s="3"/>
      <c r="D22" s="3"/>
      <c r="E22" s="3"/>
    </row>
    <row r="23" spans="1:5" ht="16.5">
      <c r="A23" s="6" t="s">
        <v>227</v>
      </c>
      <c r="B23" s="6"/>
      <c r="C23" s="3"/>
      <c r="D23" s="3"/>
      <c r="E23" s="3"/>
    </row>
    <row r="24" spans="1:5" ht="12.75" customHeight="1">
      <c r="A24" s="6" t="s">
        <v>484</v>
      </c>
      <c r="B24" s="6"/>
      <c r="C24" s="3"/>
      <c r="D24" s="3"/>
      <c r="E24" s="3"/>
    </row>
    <row r="25" spans="1:5" ht="12.75" customHeight="1">
      <c r="A25" s="6" t="s">
        <v>485</v>
      </c>
      <c r="B25" s="167"/>
      <c r="C25" s="6"/>
      <c r="D25" s="6"/>
      <c r="E25" s="6"/>
    </row>
    <row r="26" spans="1:5" ht="9.75" customHeight="1">
      <c r="A26" s="6"/>
      <c r="B26" s="6"/>
      <c r="C26" s="3"/>
      <c r="D26" s="3"/>
      <c r="E26" s="3"/>
    </row>
    <row r="27" spans="1:5" ht="16.5">
      <c r="A27" s="697" t="s">
        <v>486</v>
      </c>
      <c r="B27" s="6"/>
      <c r="C27" s="6"/>
      <c r="D27" s="1"/>
      <c r="E27" s="6"/>
    </row>
  </sheetData>
  <mergeCells count="1">
    <mergeCell ref="D5:E5"/>
  </mergeCells>
  <hyperlinks>
    <hyperlink ref="A25" r:id="rId1" display="http://www.hkex.com.hk/publication/newsltr/2005-01-12-e.pdf"/>
  </hyperlinks>
  <printOptions/>
  <pageMargins left="0.748031496062992" right="0" top="0.984251968503937" bottom="0.196850393700787" header="0.511811023622047" footer="0.1"/>
  <pageSetup firstPageNumber="18" useFirstPageNumber="1" horizontalDpi="600" verticalDpi="600" orientation="landscape" paperSize="9" r:id="rId2"/>
  <headerFooter alignWithMargins="0">
    <oddFooter>&amp;R&amp;"Times New Roman,Regular"&amp;10page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00390625" defaultRowHeight="16.5"/>
  <cols>
    <col min="1" max="1" width="3.875" style="375" customWidth="1"/>
    <col min="2" max="2" width="9.00390625" style="375" customWidth="1"/>
    <col min="3" max="3" width="32.00390625" style="375" customWidth="1"/>
    <col min="4" max="4" width="8.375" style="375" customWidth="1"/>
    <col min="5" max="5" width="15.625" style="375" customWidth="1"/>
    <col min="6" max="6" width="3.50390625" style="375" customWidth="1"/>
    <col min="7" max="7" width="14.25390625" style="375" customWidth="1"/>
    <col min="8" max="8" width="16.50390625" style="434" customWidth="1"/>
    <col min="9" max="9" width="3.375" style="375" customWidth="1"/>
    <col min="10" max="10" width="13.375" style="375" bestFit="1" customWidth="1"/>
    <col min="11" max="11" width="8.25390625" style="375" customWidth="1"/>
    <col min="12" max="12" width="8.125" style="375" customWidth="1"/>
    <col min="13" max="16384" width="9.00390625" style="375" customWidth="1"/>
  </cols>
  <sheetData>
    <row r="1" ht="22.5">
      <c r="A1" s="374" t="s">
        <v>184</v>
      </c>
    </row>
    <row r="2" ht="9.75" customHeight="1">
      <c r="A2" s="374"/>
    </row>
    <row r="3" spans="1:8" s="376" customFormat="1" ht="18.75">
      <c r="A3" s="376" t="s">
        <v>64</v>
      </c>
      <c r="H3" s="435"/>
    </row>
    <row r="4" ht="9.75" customHeight="1">
      <c r="A4" s="374"/>
    </row>
    <row r="5" spans="1:10" s="379" customFormat="1" ht="16.5" customHeight="1">
      <c r="A5" s="432" t="s">
        <v>180</v>
      </c>
      <c r="B5" s="380"/>
      <c r="C5" s="380"/>
      <c r="D5" s="380"/>
      <c r="E5" s="790" t="s">
        <v>354</v>
      </c>
      <c r="F5" s="790"/>
      <c r="G5" s="790"/>
      <c r="H5" s="789" t="s">
        <v>239</v>
      </c>
      <c r="I5" s="789"/>
      <c r="J5" s="789"/>
    </row>
    <row r="6" spans="1:10" s="379" customFormat="1" ht="21.75" customHeight="1">
      <c r="A6" s="381" t="s">
        <v>132</v>
      </c>
      <c r="B6" s="378"/>
      <c r="C6" s="378"/>
      <c r="D6" s="378"/>
      <c r="E6" s="382">
        <v>13339.923572049</v>
      </c>
      <c r="F6" s="383" t="s">
        <v>99</v>
      </c>
      <c r="G6" s="383" t="s">
        <v>355</v>
      </c>
      <c r="H6" s="384">
        <v>8260.314727203</v>
      </c>
      <c r="I6" s="385" t="s">
        <v>99</v>
      </c>
      <c r="J6" s="378" t="s">
        <v>144</v>
      </c>
    </row>
    <row r="7" spans="1:10" s="379" customFormat="1" ht="6" customHeight="1">
      <c r="A7" s="381"/>
      <c r="B7" s="378"/>
      <c r="C7" s="378"/>
      <c r="D7" s="378"/>
      <c r="E7" s="382"/>
      <c r="F7" s="383"/>
      <c r="G7" s="383"/>
      <c r="H7" s="384"/>
      <c r="I7" s="385"/>
      <c r="J7" s="378"/>
    </row>
    <row r="8" spans="1:10" s="379" customFormat="1" ht="16.5" customHeight="1">
      <c r="A8" s="381" t="s">
        <v>185</v>
      </c>
      <c r="B8" s="378"/>
      <c r="C8" s="378"/>
      <c r="D8" s="378"/>
      <c r="E8" s="445">
        <v>20001.91</v>
      </c>
      <c r="F8" s="383"/>
      <c r="G8" s="383" t="s">
        <v>355</v>
      </c>
      <c r="H8" s="446">
        <v>18301.69</v>
      </c>
      <c r="I8" s="385"/>
      <c r="J8" s="378" t="s">
        <v>191</v>
      </c>
    </row>
    <row r="9" spans="1:10" s="379" customFormat="1" ht="6" customHeight="1">
      <c r="A9" s="381"/>
      <c r="B9" s="378"/>
      <c r="C9" s="378"/>
      <c r="D9" s="378"/>
      <c r="E9" s="382"/>
      <c r="F9" s="383"/>
      <c r="G9" s="383"/>
      <c r="H9" s="384"/>
      <c r="I9" s="385"/>
      <c r="J9" s="378"/>
    </row>
    <row r="10" spans="1:10" s="379" customFormat="1" ht="16.5" customHeight="1">
      <c r="A10" s="381" t="s">
        <v>193</v>
      </c>
      <c r="B10" s="378"/>
      <c r="C10" s="378"/>
      <c r="D10" s="378"/>
      <c r="E10" s="445">
        <v>10363.28</v>
      </c>
      <c r="F10" s="383"/>
      <c r="G10" s="383" t="s">
        <v>355</v>
      </c>
      <c r="H10" s="446">
        <v>5539.39</v>
      </c>
      <c r="I10" s="385"/>
      <c r="J10" s="378" t="s">
        <v>192</v>
      </c>
    </row>
    <row r="11" spans="1:10" s="379" customFormat="1" ht="6" customHeight="1">
      <c r="A11" s="381"/>
      <c r="B11" s="378"/>
      <c r="C11" s="378"/>
      <c r="D11" s="378"/>
      <c r="E11" s="382"/>
      <c r="F11" s="383"/>
      <c r="G11" s="383"/>
      <c r="H11" s="384"/>
      <c r="I11" s="385"/>
      <c r="J11" s="378"/>
    </row>
    <row r="12" spans="1:10" s="379" customFormat="1" ht="16.5" customHeight="1">
      <c r="A12" s="381" t="s">
        <v>186</v>
      </c>
      <c r="B12" s="378"/>
      <c r="C12" s="378"/>
      <c r="D12" s="378"/>
      <c r="E12" s="445">
        <v>24446.59</v>
      </c>
      <c r="F12" s="383"/>
      <c r="G12" s="383" t="s">
        <v>355</v>
      </c>
      <c r="H12" s="446">
        <v>17775.07</v>
      </c>
      <c r="I12" s="385"/>
      <c r="J12" s="378" t="s">
        <v>192</v>
      </c>
    </row>
    <row r="13" spans="1:9" s="379" customFormat="1" ht="16.5">
      <c r="A13" s="377"/>
      <c r="B13" s="377"/>
      <c r="C13" s="377"/>
      <c r="D13" s="377"/>
      <c r="E13" s="791"/>
      <c r="F13" s="791"/>
      <c r="G13" s="791"/>
      <c r="H13" s="436"/>
      <c r="I13" s="378"/>
    </row>
    <row r="14" spans="1:10" s="379" customFormat="1" ht="16.5" customHeight="1">
      <c r="A14" s="432" t="s">
        <v>180</v>
      </c>
      <c r="B14" s="380"/>
      <c r="C14" s="380"/>
      <c r="D14" s="380"/>
      <c r="E14" s="790" t="s">
        <v>354</v>
      </c>
      <c r="F14" s="790"/>
      <c r="G14" s="790"/>
      <c r="H14" s="789" t="s">
        <v>239</v>
      </c>
      <c r="I14" s="789"/>
      <c r="J14" s="789"/>
    </row>
    <row r="15" spans="1:10" s="379" customFormat="1" ht="11.25" customHeight="1">
      <c r="A15" s="386"/>
      <c r="B15" s="377"/>
      <c r="C15" s="377"/>
      <c r="D15" s="377"/>
      <c r="E15" s="387"/>
      <c r="F15" s="377"/>
      <c r="G15" s="377"/>
      <c r="H15" s="388"/>
      <c r="I15" s="377"/>
      <c r="J15" s="378"/>
    </row>
    <row r="16" spans="1:10" s="379" customFormat="1" ht="16.5">
      <c r="A16" s="381" t="s">
        <v>131</v>
      </c>
      <c r="B16" s="378"/>
      <c r="C16" s="378"/>
      <c r="D16" s="378"/>
      <c r="E16" s="382">
        <v>8376.31112482</v>
      </c>
      <c r="F16" s="383" t="s">
        <v>71</v>
      </c>
      <c r="G16" s="383"/>
      <c r="H16" s="384">
        <v>4520.431797866</v>
      </c>
      <c r="I16" s="385" t="s">
        <v>99</v>
      </c>
      <c r="J16" s="378" t="s">
        <v>183</v>
      </c>
    </row>
    <row r="17" spans="1:10" s="379" customFormat="1" ht="6" customHeight="1">
      <c r="A17" s="381"/>
      <c r="B17" s="378"/>
      <c r="C17" s="378"/>
      <c r="D17" s="378"/>
      <c r="E17" s="382"/>
      <c r="F17" s="383"/>
      <c r="G17" s="383"/>
      <c r="H17" s="384"/>
      <c r="I17" s="385"/>
      <c r="J17" s="378"/>
    </row>
    <row r="18" spans="1:10" s="379" customFormat="1" ht="16.5">
      <c r="A18" s="381" t="s">
        <v>251</v>
      </c>
      <c r="B18" s="378"/>
      <c r="C18" s="378"/>
      <c r="D18" s="378"/>
      <c r="E18" s="382">
        <f>E16/247</f>
        <v>33.912190788744944</v>
      </c>
      <c r="F18" s="383" t="s">
        <v>71</v>
      </c>
      <c r="G18" s="383"/>
      <c r="H18" s="384">
        <v>18.3</v>
      </c>
      <c r="I18" s="385" t="s">
        <v>99</v>
      </c>
      <c r="J18" s="378" t="s">
        <v>183</v>
      </c>
    </row>
    <row r="19" spans="1:10" s="379" customFormat="1" ht="6" customHeight="1">
      <c r="A19" s="381"/>
      <c r="B19" s="378"/>
      <c r="C19" s="378"/>
      <c r="D19" s="378"/>
      <c r="E19" s="382"/>
      <c r="F19" s="383"/>
      <c r="G19" s="383"/>
      <c r="H19" s="384"/>
      <c r="I19" s="385"/>
      <c r="J19" s="378"/>
    </row>
    <row r="20" spans="1:10" s="379" customFormat="1" ht="16.5">
      <c r="A20" s="381" t="s">
        <v>499</v>
      </c>
      <c r="B20" s="378"/>
      <c r="C20" s="378"/>
      <c r="D20" s="378"/>
      <c r="E20" s="759">
        <v>1082</v>
      </c>
      <c r="F20" s="383" t="s">
        <v>71</v>
      </c>
      <c r="G20" s="383" t="s">
        <v>378</v>
      </c>
      <c r="H20" s="760">
        <v>637</v>
      </c>
      <c r="I20" s="385" t="s">
        <v>71</v>
      </c>
      <c r="J20" s="378" t="s">
        <v>379</v>
      </c>
    </row>
    <row r="21" spans="1:10" s="379" customFormat="1" ht="6" customHeight="1">
      <c r="A21" s="381"/>
      <c r="B21" s="378"/>
      <c r="C21" s="378"/>
      <c r="D21" s="378"/>
      <c r="E21" s="382"/>
      <c r="F21" s="383"/>
      <c r="G21" s="383"/>
      <c r="H21" s="384"/>
      <c r="I21" s="385"/>
      <c r="J21" s="378"/>
    </row>
    <row r="22" spans="1:10" s="379" customFormat="1" ht="16.5">
      <c r="A22" s="381" t="s">
        <v>78</v>
      </c>
      <c r="B22" s="378"/>
      <c r="C22" s="378"/>
      <c r="D22" s="378"/>
      <c r="E22" s="389"/>
      <c r="F22" s="383"/>
      <c r="G22" s="383"/>
      <c r="H22" s="436"/>
      <c r="I22" s="378"/>
      <c r="J22" s="378"/>
    </row>
    <row r="23" spans="1:10" s="379" customFormat="1" ht="6" customHeight="1">
      <c r="A23" s="381"/>
      <c r="B23" s="378"/>
      <c r="C23" s="378"/>
      <c r="D23" s="378"/>
      <c r="E23" s="382"/>
      <c r="F23" s="383"/>
      <c r="G23" s="383"/>
      <c r="H23" s="384"/>
      <c r="I23" s="385"/>
      <c r="J23" s="378"/>
    </row>
    <row r="24" spans="2:10" s="379" customFormat="1" ht="17.25">
      <c r="B24" s="390" t="s">
        <v>152</v>
      </c>
      <c r="C24" s="391"/>
      <c r="D24" s="391"/>
      <c r="E24" s="392">
        <v>2536.624092483</v>
      </c>
      <c r="F24" s="393" t="s">
        <v>71</v>
      </c>
      <c r="G24" s="393"/>
      <c r="H24" s="455">
        <v>953.309229</v>
      </c>
      <c r="I24" s="394" t="s">
        <v>71</v>
      </c>
      <c r="J24" s="391" t="s">
        <v>183</v>
      </c>
    </row>
    <row r="25" spans="1:10" s="379" customFormat="1" ht="6" customHeight="1">
      <c r="A25" s="381"/>
      <c r="B25" s="378"/>
      <c r="C25" s="378"/>
      <c r="D25" s="378"/>
      <c r="E25" s="382"/>
      <c r="F25" s="383"/>
      <c r="G25" s="383"/>
      <c r="H25" s="455"/>
      <c r="I25" s="385"/>
      <c r="J25" s="378"/>
    </row>
    <row r="26" spans="2:10" s="379" customFormat="1" ht="17.25">
      <c r="B26" s="390" t="s">
        <v>133</v>
      </c>
      <c r="C26" s="391"/>
      <c r="D26" s="391"/>
      <c r="E26" s="392">
        <v>1790.059463939</v>
      </c>
      <c r="F26" s="393" t="s">
        <v>71</v>
      </c>
      <c r="G26" s="393"/>
      <c r="H26" s="455">
        <v>856.60738</v>
      </c>
      <c r="I26" s="394" t="s">
        <v>71</v>
      </c>
      <c r="J26" s="391" t="s">
        <v>183</v>
      </c>
    </row>
    <row r="27" spans="1:10" s="379" customFormat="1" ht="6" customHeight="1">
      <c r="A27" s="381"/>
      <c r="B27" s="378"/>
      <c r="C27" s="378"/>
      <c r="D27" s="378"/>
      <c r="E27" s="382"/>
      <c r="F27" s="383"/>
      <c r="G27" s="383"/>
      <c r="H27" s="455"/>
      <c r="I27" s="385"/>
      <c r="J27" s="378"/>
    </row>
    <row r="28" spans="1:10" s="379" customFormat="1" ht="16.5">
      <c r="A28" s="381" t="s">
        <v>146</v>
      </c>
      <c r="B28" s="378"/>
      <c r="C28" s="378"/>
      <c r="D28" s="378"/>
      <c r="E28" s="389"/>
      <c r="F28" s="378"/>
      <c r="G28" s="378"/>
      <c r="H28" s="456"/>
      <c r="I28" s="378"/>
      <c r="J28" s="378"/>
    </row>
    <row r="29" spans="1:10" s="379" customFormat="1" ht="6" customHeight="1">
      <c r="A29" s="381"/>
      <c r="B29" s="378"/>
      <c r="C29" s="378"/>
      <c r="D29" s="378"/>
      <c r="E29" s="382"/>
      <c r="F29" s="383"/>
      <c r="G29" s="383"/>
      <c r="H29" s="455"/>
      <c r="I29" s="385"/>
      <c r="J29" s="378"/>
    </row>
    <row r="30" spans="2:10" s="379" customFormat="1" ht="17.25">
      <c r="B30" s="390" t="s">
        <v>374</v>
      </c>
      <c r="C30" s="391"/>
      <c r="D30" s="391"/>
      <c r="E30" s="392">
        <v>333.1907998050001</v>
      </c>
      <c r="F30" s="468" t="s">
        <v>376</v>
      </c>
      <c r="G30" s="468"/>
      <c r="H30" s="455">
        <v>165.7</v>
      </c>
      <c r="I30" s="394" t="s">
        <v>71</v>
      </c>
      <c r="J30" s="391" t="s">
        <v>183</v>
      </c>
    </row>
    <row r="31" spans="1:10" s="379" customFormat="1" ht="6" customHeight="1">
      <c r="A31" s="381"/>
      <c r="B31" s="378"/>
      <c r="C31" s="378"/>
      <c r="D31" s="378"/>
      <c r="E31" s="382"/>
      <c r="F31" s="383"/>
      <c r="G31" s="383"/>
      <c r="H31" s="455"/>
      <c r="I31" s="385"/>
      <c r="J31" s="378"/>
    </row>
    <row r="32" spans="2:10" s="379" customFormat="1" ht="17.25">
      <c r="B32" s="281" t="s">
        <v>245</v>
      </c>
      <c r="C32" s="391"/>
      <c r="D32" s="391"/>
      <c r="E32" s="392">
        <v>291.7959344199999</v>
      </c>
      <c r="F32" s="393" t="s">
        <v>71</v>
      </c>
      <c r="G32" s="393"/>
      <c r="H32" s="455">
        <v>137.360255631</v>
      </c>
      <c r="I32" s="394" t="s">
        <v>71</v>
      </c>
      <c r="J32" s="391" t="s">
        <v>183</v>
      </c>
    </row>
    <row r="33" spans="1:10" s="379" customFormat="1" ht="6" customHeight="1">
      <c r="A33" s="381"/>
      <c r="B33" s="378"/>
      <c r="C33" s="378"/>
      <c r="D33" s="378"/>
      <c r="E33" s="382"/>
      <c r="F33" s="383"/>
      <c r="G33" s="383"/>
      <c r="H33" s="455"/>
      <c r="I33" s="385"/>
      <c r="J33" s="378"/>
    </row>
    <row r="34" spans="2:10" s="379" customFormat="1" ht="17.25">
      <c r="B34" s="381" t="s">
        <v>147</v>
      </c>
      <c r="C34" s="378"/>
      <c r="D34" s="378"/>
      <c r="E34" s="392">
        <v>124.9479255</v>
      </c>
      <c r="F34" s="393" t="s">
        <v>71</v>
      </c>
      <c r="G34" s="393"/>
      <c r="H34" s="455">
        <v>71.5782599</v>
      </c>
      <c r="I34" s="394" t="s">
        <v>71</v>
      </c>
      <c r="J34" s="391" t="s">
        <v>183</v>
      </c>
    </row>
    <row r="35" spans="1:10" s="379" customFormat="1" ht="6" customHeight="1">
      <c r="A35" s="381"/>
      <c r="B35" s="378"/>
      <c r="C35" s="378"/>
      <c r="D35" s="378"/>
      <c r="E35" s="382"/>
      <c r="F35" s="383"/>
      <c r="G35" s="383"/>
      <c r="H35" s="455"/>
      <c r="I35" s="385"/>
      <c r="J35" s="378"/>
    </row>
    <row r="36" spans="1:10" s="379" customFormat="1" ht="16.5">
      <c r="A36" s="381" t="s">
        <v>375</v>
      </c>
      <c r="C36" s="391"/>
      <c r="D36" s="391"/>
      <c r="E36" s="382">
        <v>505.9351707630001</v>
      </c>
      <c r="F36" s="383" t="s">
        <v>377</v>
      </c>
      <c r="G36" s="383"/>
      <c r="H36" s="384">
        <v>467.336</v>
      </c>
      <c r="I36" s="385" t="s">
        <v>71</v>
      </c>
      <c r="J36" s="378" t="s">
        <v>203</v>
      </c>
    </row>
    <row r="37" spans="1:10" s="379" customFormat="1" ht="6" customHeight="1">
      <c r="A37" s="381"/>
      <c r="B37" s="378"/>
      <c r="C37" s="378"/>
      <c r="D37" s="378"/>
      <c r="E37" s="382"/>
      <c r="F37" s="383"/>
      <c r="G37" s="383"/>
      <c r="H37" s="384"/>
      <c r="I37" s="385"/>
      <c r="J37" s="378"/>
    </row>
    <row r="38" spans="1:10" s="379" customFormat="1" ht="16.5">
      <c r="A38" s="381" t="s">
        <v>7</v>
      </c>
      <c r="B38" s="378"/>
      <c r="C38" s="378"/>
      <c r="D38" s="378"/>
      <c r="E38" s="395">
        <v>2823</v>
      </c>
      <c r="F38" s="383"/>
      <c r="G38" s="383"/>
      <c r="H38" s="396">
        <v>1682</v>
      </c>
      <c r="I38" s="385"/>
      <c r="J38" s="378" t="s">
        <v>183</v>
      </c>
    </row>
    <row r="39" spans="1:10" s="379" customFormat="1" ht="9.75" customHeight="1">
      <c r="A39" s="381"/>
      <c r="B39" s="378"/>
      <c r="C39" s="378"/>
      <c r="D39" s="378"/>
      <c r="E39" s="395"/>
      <c r="F39" s="383"/>
      <c r="G39" s="383"/>
      <c r="H39" s="395"/>
      <c r="I39" s="383"/>
      <c r="J39" s="378"/>
    </row>
    <row r="40" spans="1:9" s="482" customFormat="1" ht="17.25">
      <c r="A40" s="689" t="s">
        <v>130</v>
      </c>
      <c r="B40" s="482" t="s">
        <v>204</v>
      </c>
      <c r="E40" s="690"/>
      <c r="F40" s="691"/>
      <c r="G40" s="691"/>
      <c r="H40" s="690"/>
      <c r="I40" s="691"/>
    </row>
    <row r="41" spans="2:12" s="482" customFormat="1" ht="16.5" customHeight="1">
      <c r="B41" s="482" t="s">
        <v>228</v>
      </c>
      <c r="H41" s="692"/>
      <c r="L41" s="693"/>
    </row>
    <row r="42" spans="1:8" s="482" customFormat="1" ht="15">
      <c r="A42" s="482" t="s">
        <v>98</v>
      </c>
      <c r="B42" s="482" t="s">
        <v>380</v>
      </c>
      <c r="H42" s="692"/>
    </row>
    <row r="43" spans="2:8" s="482" customFormat="1" ht="15">
      <c r="B43" s="482" t="s">
        <v>490</v>
      </c>
      <c r="H43" s="692"/>
    </row>
    <row r="44" s="482" customFormat="1" ht="15">
      <c r="H44" s="692"/>
    </row>
  </sheetData>
  <mergeCells count="5">
    <mergeCell ref="H5:J5"/>
    <mergeCell ref="H14:J14"/>
    <mergeCell ref="E5:G5"/>
    <mergeCell ref="E13:G13"/>
    <mergeCell ref="E14:G14"/>
  </mergeCells>
  <printOptions/>
  <pageMargins left="0.551181102362205" right="0" top="0.590551181102362" bottom="0.196850393700787" header="0.511811023622047" footer="0.1"/>
  <pageSetup firstPageNumber="1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00390625" defaultRowHeight="16.5"/>
  <cols>
    <col min="1" max="1" width="26.125" style="8" customWidth="1"/>
    <col min="2" max="2" width="37.875" style="8" customWidth="1"/>
    <col min="3" max="3" width="56.875" style="8" customWidth="1"/>
    <col min="4" max="4" width="8.875" style="8" customWidth="1"/>
    <col min="5" max="5" width="11.125" style="8" customWidth="1"/>
    <col min="6" max="16384" width="9.00390625" style="8" customWidth="1"/>
  </cols>
  <sheetData>
    <row r="1" ht="22.5">
      <c r="A1" s="156" t="s">
        <v>22</v>
      </c>
    </row>
    <row r="2" ht="25.5">
      <c r="A2" s="157"/>
    </row>
    <row r="3" ht="2.25" customHeight="1">
      <c r="A3" s="10"/>
    </row>
    <row r="4" s="120" customFormat="1" ht="19.5">
      <c r="A4" s="184" t="s">
        <v>129</v>
      </c>
    </row>
    <row r="5" s="120" customFormat="1" ht="19.5">
      <c r="A5" s="54"/>
    </row>
    <row r="6" s="120" customFormat="1" ht="18.75"/>
    <row r="7" spans="1:3" s="158" customFormat="1" ht="19.5" customHeight="1">
      <c r="A7" s="9" t="s">
        <v>44</v>
      </c>
      <c r="B7" s="120"/>
      <c r="C7" s="120"/>
    </row>
    <row r="8" spans="1:3" s="158" customFormat="1" ht="18.75">
      <c r="A8" s="9"/>
      <c r="B8" s="120"/>
      <c r="C8" s="120"/>
    </row>
    <row r="9" spans="1:3" s="158" customFormat="1" ht="13.5" customHeight="1">
      <c r="A9" s="9"/>
      <c r="B9" s="120"/>
      <c r="C9" s="120"/>
    </row>
    <row r="10" spans="1:3" s="158" customFormat="1" ht="54" customHeight="1">
      <c r="A10" s="813" t="s">
        <v>57</v>
      </c>
      <c r="B10" s="814"/>
      <c r="C10" s="814"/>
    </row>
    <row r="11" spans="1:4" s="158" customFormat="1" ht="18.75">
      <c r="A11" s="185"/>
      <c r="B11" s="120"/>
      <c r="C11" s="120"/>
      <c r="D11" s="160"/>
    </row>
    <row r="12" spans="1:4" s="158" customFormat="1" ht="18.75">
      <c r="A12" s="185"/>
      <c r="B12" s="120"/>
      <c r="C12" s="120"/>
      <c r="D12" s="160"/>
    </row>
    <row r="13" spans="1:5" s="158" customFormat="1" ht="15.75" customHeight="1">
      <c r="A13" s="9" t="s">
        <v>45</v>
      </c>
      <c r="B13" s="186"/>
      <c r="C13" s="186"/>
      <c r="D13" s="159"/>
      <c r="E13" s="159"/>
    </row>
    <row r="14" spans="1:5" s="158" customFormat="1" ht="15.75" customHeight="1">
      <c r="A14" s="54"/>
      <c r="B14" s="186"/>
      <c r="C14" s="186"/>
      <c r="D14" s="159"/>
      <c r="E14" s="159"/>
    </row>
    <row r="15" spans="1:5" s="158" customFormat="1" ht="12" customHeight="1">
      <c r="A15" s="185"/>
      <c r="B15" s="187"/>
      <c r="C15" s="120"/>
      <c r="D15" s="161"/>
      <c r="E15" s="161"/>
    </row>
    <row r="16" spans="1:3" s="162" customFormat="1" ht="43.5" customHeight="1">
      <c r="A16" s="815" t="s">
        <v>58</v>
      </c>
      <c r="B16" s="815"/>
      <c r="C16" s="815"/>
    </row>
    <row r="17" spans="1:3" s="158" customFormat="1" ht="18.75">
      <c r="A17" s="185"/>
      <c r="B17" s="120"/>
      <c r="C17" s="120"/>
    </row>
    <row r="18" spans="1:3" s="158" customFormat="1" ht="18.75">
      <c r="A18" s="185"/>
      <c r="B18" s="120"/>
      <c r="C18" s="120"/>
    </row>
    <row r="19" spans="1:3" s="158" customFormat="1" ht="15" customHeight="1">
      <c r="A19" s="9" t="s">
        <v>47</v>
      </c>
      <c r="B19" s="188"/>
      <c r="C19" s="188"/>
    </row>
    <row r="20" spans="1:3" s="158" customFormat="1" ht="15" customHeight="1">
      <c r="A20" s="54"/>
      <c r="B20" s="188"/>
      <c r="C20" s="188"/>
    </row>
    <row r="21" spans="1:3" s="158" customFormat="1" ht="11.25" customHeight="1">
      <c r="A21" s="188"/>
      <c r="B21" s="188"/>
      <c r="C21" s="188"/>
    </row>
    <row r="22" spans="1:3" s="158" customFormat="1" ht="42" customHeight="1">
      <c r="A22" s="815" t="s">
        <v>59</v>
      </c>
      <c r="B22" s="815"/>
      <c r="C22" s="815"/>
    </row>
    <row r="23" spans="1:5" s="117" customFormat="1" ht="10.5" customHeight="1">
      <c r="A23" s="119"/>
      <c r="B23" s="8"/>
      <c r="C23" s="8"/>
      <c r="D23" s="2"/>
      <c r="E23" s="2"/>
    </row>
    <row r="24" spans="1:5" s="117" customFormat="1" ht="15.75">
      <c r="A24" s="119"/>
      <c r="B24" s="8"/>
      <c r="D24" s="2"/>
      <c r="E24" s="2"/>
    </row>
    <row r="25" spans="1:5" s="117" customFormat="1" ht="15.75">
      <c r="A25" s="119"/>
      <c r="B25" s="8"/>
      <c r="C25" s="8"/>
      <c r="D25" s="4"/>
      <c r="E25" s="4"/>
    </row>
    <row r="26" spans="1:5" s="117" customFormat="1" ht="15.75">
      <c r="A26" s="119"/>
      <c r="B26" s="8"/>
      <c r="C26" s="8"/>
      <c r="E26" s="2"/>
    </row>
    <row r="27" spans="1:5" s="117" customFormat="1" ht="15.75">
      <c r="A27" s="119"/>
      <c r="B27" s="8"/>
      <c r="C27" s="8"/>
      <c r="D27" s="4"/>
      <c r="E27" s="4"/>
    </row>
    <row r="28" spans="1:5" s="117" customFormat="1" ht="15.75">
      <c r="A28" s="8"/>
      <c r="B28" s="2"/>
      <c r="C28" s="2"/>
      <c r="D28" s="2"/>
      <c r="E28" s="2"/>
    </row>
    <row r="29" spans="1:5" s="117" customFormat="1" ht="15.75">
      <c r="A29" s="8"/>
      <c r="B29" s="2"/>
      <c r="C29" s="2"/>
      <c r="D29" s="262"/>
      <c r="E29" s="2"/>
    </row>
    <row r="30" spans="1:5" s="117" customFormat="1" ht="15.75">
      <c r="A30" s="8"/>
      <c r="B30" s="2"/>
      <c r="C30" s="2"/>
      <c r="D30" s="4"/>
      <c r="E30" s="4"/>
    </row>
    <row r="31" s="117" customFormat="1" ht="12.75"/>
    <row r="32" s="117" customFormat="1" ht="12.75"/>
    <row r="33" s="117" customFormat="1" ht="12.75"/>
    <row r="34" s="117" customFormat="1" ht="12.75"/>
  </sheetData>
  <mergeCells count="3">
    <mergeCell ref="A10:C10"/>
    <mergeCell ref="A16:C16"/>
    <mergeCell ref="A22:C22"/>
  </mergeCells>
  <printOptions/>
  <pageMargins left="1.14173228346457" right="0" top="0.590551181102362" bottom="0.196850393700787" header="0.511811023622047" footer="0.1"/>
  <pageSetup firstPageNumber="19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O34"/>
  <sheetViews>
    <sheetView workbookViewId="0" topLeftCell="A1">
      <selection activeCell="A1" sqref="A1"/>
    </sheetView>
  </sheetViews>
  <sheetFormatPr defaultColWidth="9.00390625" defaultRowHeight="16.5"/>
  <cols>
    <col min="1" max="1" width="44.875" style="281" customWidth="1"/>
    <col min="2" max="2" width="3.50390625" style="281" customWidth="1"/>
    <col min="3" max="3" width="12.75390625" style="281" customWidth="1"/>
    <col min="4" max="4" width="2.00390625" style="281" customWidth="1"/>
    <col min="5" max="5" width="9.125" style="281" customWidth="1"/>
    <col min="6" max="6" width="1.37890625" style="281" customWidth="1"/>
    <col min="7" max="7" width="12.75390625" style="281" customWidth="1"/>
    <col min="8" max="8" width="1.875" style="281" customWidth="1"/>
    <col min="9" max="9" width="9.125" style="281" customWidth="1"/>
    <col min="10" max="10" width="1.4921875" style="281" customWidth="1"/>
    <col min="11" max="11" width="7.00390625" style="281" customWidth="1"/>
    <col min="12" max="12" width="2.25390625" style="281" customWidth="1"/>
    <col min="13" max="13" width="9.00390625" style="281" customWidth="1"/>
    <col min="14" max="14" width="8.00390625" style="281" customWidth="1"/>
    <col min="15" max="15" width="7.375" style="281" customWidth="1"/>
    <col min="16" max="16384" width="9.00390625" style="281" customWidth="1"/>
  </cols>
  <sheetData>
    <row r="1" ht="20.25">
      <c r="A1" s="330" t="s">
        <v>60</v>
      </c>
    </row>
    <row r="3" ht="19.5" customHeight="1">
      <c r="A3" s="289" t="s">
        <v>23</v>
      </c>
    </row>
    <row r="4" ht="19.5" customHeight="1">
      <c r="A4" s="328"/>
    </row>
    <row r="5" ht="19.5" customHeight="1">
      <c r="A5" s="289"/>
    </row>
    <row r="6" spans="1:9" ht="19.5" customHeight="1">
      <c r="A6" s="289"/>
      <c r="C6" s="800" t="s">
        <v>207</v>
      </c>
      <c r="D6" s="800"/>
      <c r="E6" s="800"/>
      <c r="F6" s="800"/>
      <c r="G6" s="800"/>
      <c r="H6" s="800"/>
      <c r="I6" s="800"/>
    </row>
    <row r="7" spans="1:12" ht="18.75">
      <c r="A7" s="289"/>
      <c r="C7" s="817">
        <v>39082</v>
      </c>
      <c r="D7" s="817"/>
      <c r="E7" s="817"/>
      <c r="F7" s="351"/>
      <c r="G7" s="816">
        <v>38717</v>
      </c>
      <c r="H7" s="816"/>
      <c r="I7" s="816"/>
      <c r="J7" s="295"/>
      <c r="K7" s="295" t="s">
        <v>9</v>
      </c>
      <c r="L7" s="295"/>
    </row>
    <row r="8" spans="1:11" ht="15.75">
      <c r="A8" s="300" t="s">
        <v>24</v>
      </c>
      <c r="B8" s="299"/>
      <c r="C8" s="352">
        <v>367</v>
      </c>
      <c r="D8" s="352"/>
      <c r="E8" s="674" t="s">
        <v>201</v>
      </c>
      <c r="F8" s="290"/>
      <c r="G8" s="171">
        <v>335</v>
      </c>
      <c r="H8" s="171"/>
      <c r="I8" s="441" t="s">
        <v>62</v>
      </c>
      <c r="K8" s="425">
        <f>(C8-G8)/G8*100</f>
        <v>9.55223880597015</v>
      </c>
    </row>
    <row r="9" spans="1:9" ht="16.5">
      <c r="A9" s="353"/>
      <c r="B9" s="299"/>
      <c r="C9" s="290"/>
      <c r="D9" s="290"/>
      <c r="E9" s="290"/>
      <c r="F9" s="290"/>
      <c r="G9" s="290"/>
      <c r="H9" s="290"/>
      <c r="I9" s="290"/>
    </row>
    <row r="10" spans="1:11" ht="15.75">
      <c r="A10" s="300" t="s">
        <v>73</v>
      </c>
      <c r="B10" s="354"/>
      <c r="C10" s="352">
        <v>39</v>
      </c>
      <c r="D10" s="352"/>
      <c r="E10" s="355" t="s">
        <v>358</v>
      </c>
      <c r="F10" s="290"/>
      <c r="G10" s="171">
        <v>37</v>
      </c>
      <c r="H10" s="171"/>
      <c r="I10" s="172" t="s">
        <v>154</v>
      </c>
      <c r="J10" s="356"/>
      <c r="K10" s="425">
        <f>(C10-G10)/G10*100</f>
        <v>5.405405405405405</v>
      </c>
    </row>
    <row r="11" spans="1:11" ht="16.5">
      <c r="A11" s="353"/>
      <c r="B11" s="354"/>
      <c r="C11" s="352"/>
      <c r="D11" s="352"/>
      <c r="E11" s="352"/>
      <c r="F11" s="290"/>
      <c r="G11" s="171"/>
      <c r="H11" s="171"/>
      <c r="I11" s="171"/>
      <c r="J11" s="356"/>
      <c r="K11" s="356"/>
    </row>
    <row r="12" spans="1:11" ht="15.75">
      <c r="A12" s="300" t="s">
        <v>43</v>
      </c>
      <c r="B12" s="299"/>
      <c r="C12" s="357">
        <v>6714.462998613</v>
      </c>
      <c r="D12" s="358"/>
      <c r="E12" s="359" t="s">
        <v>361</v>
      </c>
      <c r="F12" s="315"/>
      <c r="G12" s="360">
        <v>3192.089159</v>
      </c>
      <c r="H12" s="361"/>
      <c r="I12" s="362" t="s">
        <v>96</v>
      </c>
      <c r="K12" s="425">
        <f>(C12-G12)/G12*100</f>
        <v>110.34697541833292</v>
      </c>
    </row>
    <row r="13" spans="1:11" ht="16.5">
      <c r="A13" s="353"/>
      <c r="B13" s="299"/>
      <c r="C13" s="363"/>
      <c r="D13" s="363"/>
      <c r="E13" s="363"/>
      <c r="F13" s="315"/>
      <c r="G13" s="364"/>
      <c r="H13" s="364"/>
      <c r="I13" s="364"/>
      <c r="K13" s="317"/>
    </row>
    <row r="14" spans="1:9" ht="15.75">
      <c r="A14" s="300"/>
      <c r="B14" s="299"/>
      <c r="C14" s="352"/>
      <c r="D14" s="352"/>
      <c r="E14" s="352"/>
      <c r="F14" s="290"/>
      <c r="G14" s="171"/>
      <c r="H14" s="171"/>
      <c r="I14" s="171"/>
    </row>
    <row r="15" spans="1:9" ht="15.75">
      <c r="A15" s="300"/>
      <c r="B15" s="299"/>
      <c r="C15" s="352"/>
      <c r="D15" s="352"/>
      <c r="E15" s="352"/>
      <c r="F15" s="290"/>
      <c r="G15" s="290"/>
      <c r="H15" s="290"/>
      <c r="I15" s="290"/>
    </row>
    <row r="16" spans="1:9" ht="15.75">
      <c r="A16" s="300"/>
      <c r="B16" s="299"/>
      <c r="C16" s="800" t="s">
        <v>207</v>
      </c>
      <c r="D16" s="800"/>
      <c r="E16" s="800"/>
      <c r="F16" s="800"/>
      <c r="G16" s="800"/>
      <c r="H16" s="800"/>
      <c r="I16" s="800"/>
    </row>
    <row r="17" spans="1:12" ht="15.75">
      <c r="A17" s="299"/>
      <c r="B17" s="299"/>
      <c r="C17" s="817">
        <v>39082</v>
      </c>
      <c r="D17" s="817"/>
      <c r="E17" s="817"/>
      <c r="F17" s="351"/>
      <c r="G17" s="816">
        <v>38717</v>
      </c>
      <c r="H17" s="816"/>
      <c r="I17" s="816"/>
      <c r="J17" s="295"/>
      <c r="K17" s="295" t="s">
        <v>9</v>
      </c>
      <c r="L17" s="295"/>
    </row>
    <row r="18" spans="1:9" ht="15.75">
      <c r="A18" s="299"/>
      <c r="B18" s="299"/>
      <c r="C18" s="352"/>
      <c r="D18" s="352"/>
      <c r="E18" s="352"/>
      <c r="F18" s="290"/>
      <c r="G18" s="290"/>
      <c r="H18" s="290"/>
      <c r="I18" s="290"/>
    </row>
    <row r="19" spans="1:41" s="368" customFormat="1" ht="15.75">
      <c r="A19" s="300" t="s">
        <v>80</v>
      </c>
      <c r="B19" s="354"/>
      <c r="C19" s="357">
        <v>15705.893454396763</v>
      </c>
      <c r="D19" s="358"/>
      <c r="E19" s="355" t="s">
        <v>362</v>
      </c>
      <c r="F19" s="365"/>
      <c r="G19" s="360">
        <v>6707.585226</v>
      </c>
      <c r="H19" s="361"/>
      <c r="I19" s="172" t="s">
        <v>97</v>
      </c>
      <c r="J19" s="354"/>
      <c r="K19" s="425">
        <f>(C19-G19)/G19*100</f>
        <v>134.15123215307713</v>
      </c>
      <c r="L19" s="366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</row>
    <row r="20" spans="1:41" s="368" customFormat="1" ht="15.75">
      <c r="A20" s="300"/>
      <c r="B20" s="354"/>
      <c r="C20" s="357"/>
      <c r="D20" s="358"/>
      <c r="E20" s="355"/>
      <c r="F20" s="365"/>
      <c r="G20" s="360"/>
      <c r="H20" s="361"/>
      <c r="I20" s="172"/>
      <c r="J20" s="354"/>
      <c r="K20" s="425"/>
      <c r="L20" s="366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</row>
    <row r="21" spans="1:41" s="368" customFormat="1" ht="15.75">
      <c r="A21" s="300" t="s">
        <v>117</v>
      </c>
      <c r="B21" s="354"/>
      <c r="C21" s="357">
        <v>368.737890313</v>
      </c>
      <c r="D21" s="358" t="s">
        <v>98</v>
      </c>
      <c r="E21" s="675" t="s">
        <v>359</v>
      </c>
      <c r="F21" s="365"/>
      <c r="G21" s="360">
        <v>198.2</v>
      </c>
      <c r="H21" s="361"/>
      <c r="I21" s="442" t="s">
        <v>189</v>
      </c>
      <c r="J21" s="354"/>
      <c r="K21" s="425">
        <f>(C21-G21)/G21*100</f>
        <v>86.04333517305753</v>
      </c>
      <c r="L21" s="366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</row>
    <row r="22" spans="1:12" s="368" customFormat="1" ht="16.5">
      <c r="A22" s="353"/>
      <c r="B22" s="354"/>
      <c r="C22" s="352"/>
      <c r="D22" s="290"/>
      <c r="E22" s="290"/>
      <c r="F22" s="290"/>
      <c r="G22" s="171"/>
      <c r="H22" s="290"/>
      <c r="I22" s="290"/>
      <c r="J22" s="302"/>
      <c r="K22" s="425"/>
      <c r="L22" s="369"/>
    </row>
    <row r="23" spans="1:14" s="368" customFormat="1" ht="17.25" customHeight="1">
      <c r="A23" s="302" t="s">
        <v>118</v>
      </c>
      <c r="B23" s="354"/>
      <c r="C23" s="357">
        <v>303.7584921699999</v>
      </c>
      <c r="D23" s="358" t="s">
        <v>98</v>
      </c>
      <c r="E23" s="355" t="s">
        <v>94</v>
      </c>
      <c r="F23" s="290"/>
      <c r="G23" s="360">
        <v>150.8</v>
      </c>
      <c r="H23" s="443"/>
      <c r="I23" s="172" t="s">
        <v>94</v>
      </c>
      <c r="J23" s="302"/>
      <c r="K23" s="425">
        <f>(C23-G23)/G23*100</f>
        <v>101.43136085543757</v>
      </c>
      <c r="L23" s="369"/>
      <c r="N23" s="367"/>
    </row>
    <row r="24" spans="1:12" s="368" customFormat="1" ht="18.75">
      <c r="A24" s="353"/>
      <c r="B24" s="354"/>
      <c r="C24" s="358"/>
      <c r="D24" s="371"/>
      <c r="E24" s="352"/>
      <c r="F24" s="290"/>
      <c r="G24" s="361"/>
      <c r="H24" s="444"/>
      <c r="I24" s="171"/>
      <c r="J24" s="292"/>
      <c r="K24" s="425"/>
      <c r="L24" s="372"/>
    </row>
    <row r="25" spans="1:14" s="213" customFormat="1" ht="18.75">
      <c r="A25" s="302" t="s">
        <v>119</v>
      </c>
      <c r="B25" s="214"/>
      <c r="C25" s="357">
        <v>64.979398143</v>
      </c>
      <c r="D25" s="358" t="s">
        <v>98</v>
      </c>
      <c r="E25" s="359" t="s">
        <v>202</v>
      </c>
      <c r="F25" s="290"/>
      <c r="G25" s="360">
        <v>47.4</v>
      </c>
      <c r="H25" s="443"/>
      <c r="I25" s="362" t="s">
        <v>190</v>
      </c>
      <c r="J25" s="281"/>
      <c r="K25" s="425">
        <f>(C25-G25)/G25*100</f>
        <v>37.08733785443038</v>
      </c>
      <c r="L25" s="214"/>
      <c r="N25" s="367"/>
    </row>
    <row r="26" spans="1:12" s="213" customFormat="1" ht="18.75">
      <c r="A26" s="300"/>
      <c r="B26" s="214"/>
      <c r="C26" s="352"/>
      <c r="D26" s="370"/>
      <c r="E26" s="359"/>
      <c r="F26" s="290"/>
      <c r="G26" s="171"/>
      <c r="H26" s="443"/>
      <c r="I26" s="362"/>
      <c r="J26" s="281"/>
      <c r="K26" s="317"/>
      <c r="L26" s="214"/>
    </row>
    <row r="27" spans="1:14" s="213" customFormat="1" ht="18.75">
      <c r="A27" s="300" t="s">
        <v>128</v>
      </c>
      <c r="B27" s="214"/>
      <c r="C27" s="357">
        <v>1471.2913136040004</v>
      </c>
      <c r="D27" s="370"/>
      <c r="E27" s="359" t="s">
        <v>154</v>
      </c>
      <c r="F27" s="290"/>
      <c r="G27" s="360">
        <v>1102.6</v>
      </c>
      <c r="H27" s="443"/>
      <c r="I27" s="362" t="s">
        <v>95</v>
      </c>
      <c r="J27" s="281"/>
      <c r="K27" s="317"/>
      <c r="L27" s="214"/>
      <c r="N27" s="367"/>
    </row>
    <row r="28" spans="1:12" s="213" customFormat="1" ht="16.5">
      <c r="A28" s="373"/>
      <c r="B28" s="214"/>
      <c r="C28" s="352"/>
      <c r="D28" s="352"/>
      <c r="E28" s="352"/>
      <c r="F28" s="290"/>
      <c r="G28" s="171"/>
      <c r="H28" s="171"/>
      <c r="I28" s="171"/>
      <c r="J28" s="333"/>
      <c r="K28" s="333"/>
      <c r="L28" s="333"/>
    </row>
    <row r="29" s="213" customFormat="1" ht="12.75"/>
    <row r="30" s="213" customFormat="1" ht="12.75">
      <c r="A30" s="213" t="s">
        <v>61</v>
      </c>
    </row>
    <row r="31" s="213" customFormat="1" ht="12.75"/>
    <row r="32" spans="1:10" s="213" customFormat="1" ht="12.75">
      <c r="A32" s="213" t="s">
        <v>75</v>
      </c>
      <c r="J32" s="327"/>
    </row>
    <row r="33" s="213" customFormat="1" ht="12.75"/>
    <row r="34" spans="1:15" ht="15.75">
      <c r="A34" s="772" t="s">
        <v>500</v>
      </c>
      <c r="O34" s="327"/>
    </row>
  </sheetData>
  <mergeCells count="6">
    <mergeCell ref="C6:I6"/>
    <mergeCell ref="G17:I17"/>
    <mergeCell ref="C17:E17"/>
    <mergeCell ref="G7:I7"/>
    <mergeCell ref="C7:E7"/>
    <mergeCell ref="C16:I16"/>
  </mergeCells>
  <printOptions/>
  <pageMargins left="0.748031496062992" right="0" top="0.590551181102362" bottom="0.196850393700787" header="0.511811023622047" footer="0.1"/>
  <pageSetup firstPageNumber="20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N29"/>
  <sheetViews>
    <sheetView workbookViewId="0" topLeftCell="A1">
      <selection activeCell="A1" sqref="A1"/>
    </sheetView>
  </sheetViews>
  <sheetFormatPr defaultColWidth="9.00390625" defaultRowHeight="16.5"/>
  <cols>
    <col min="1" max="1" width="7.50390625" style="281" customWidth="1"/>
    <col min="2" max="2" width="3.875" style="281" customWidth="1"/>
    <col min="3" max="3" width="14.00390625" style="281" customWidth="1"/>
    <col min="4" max="4" width="7.00390625" style="281" customWidth="1"/>
    <col min="5" max="5" width="14.75390625" style="281" customWidth="1"/>
    <col min="6" max="6" width="6.625" style="281" customWidth="1"/>
    <col min="7" max="7" width="16.00390625" style="281" customWidth="1"/>
    <col min="8" max="8" width="8.625" style="281" customWidth="1"/>
    <col min="9" max="9" width="16.75390625" style="281" customWidth="1"/>
    <col min="10" max="10" width="11.375" style="281" customWidth="1"/>
    <col min="11" max="11" width="29.625" style="281" customWidth="1"/>
    <col min="12" max="12" width="11.00390625" style="281" hidden="1" customWidth="1"/>
    <col min="13" max="13" width="0" style="281" hidden="1" customWidth="1"/>
    <col min="14" max="16384" width="9.00390625" style="281" customWidth="1"/>
  </cols>
  <sheetData>
    <row r="1" spans="1:4" s="621" customFormat="1" ht="20.25">
      <c r="A1" s="330" t="s">
        <v>331</v>
      </c>
      <c r="B1" s="330"/>
      <c r="C1" s="330"/>
      <c r="D1" s="330"/>
    </row>
    <row r="2" spans="1:4" ht="18.75">
      <c r="A2" s="289"/>
      <c r="B2" s="289"/>
      <c r="C2" s="289"/>
      <c r="D2" s="289"/>
    </row>
    <row r="3" spans="1:4" ht="19.5" customHeight="1">
      <c r="A3" s="289" t="s">
        <v>332</v>
      </c>
      <c r="B3" s="289"/>
      <c r="C3" s="289"/>
      <c r="D3" s="289"/>
    </row>
    <row r="4" spans="1:4" ht="19.5">
      <c r="A4" s="328"/>
      <c r="B4" s="328"/>
      <c r="C4" s="289"/>
      <c r="D4" s="289"/>
    </row>
    <row r="5" spans="3:11" ht="15.75">
      <c r="C5" s="295"/>
      <c r="D5" s="295"/>
      <c r="E5" s="295"/>
      <c r="F5" s="295"/>
      <c r="G5" s="295"/>
      <c r="H5" s="295"/>
      <c r="I5" s="295"/>
      <c r="J5" s="295"/>
      <c r="K5" s="295"/>
    </row>
    <row r="6" spans="1:13" s="214" customFormat="1" ht="71.25" customHeight="1">
      <c r="A6" s="818" t="s">
        <v>333</v>
      </c>
      <c r="B6" s="819"/>
      <c r="C6" s="818" t="s">
        <v>334</v>
      </c>
      <c r="D6" s="819"/>
      <c r="E6" s="818" t="s">
        <v>335</v>
      </c>
      <c r="F6" s="819"/>
      <c r="G6" s="818" t="s">
        <v>336</v>
      </c>
      <c r="H6" s="820"/>
      <c r="I6" s="822" t="s">
        <v>337</v>
      </c>
      <c r="J6" s="819"/>
      <c r="K6" s="622" t="s">
        <v>338</v>
      </c>
      <c r="L6" s="331" t="s">
        <v>339</v>
      </c>
      <c r="M6" s="214" t="s">
        <v>340</v>
      </c>
    </row>
    <row r="7" spans="1:12" s="213" customFormat="1" ht="13.5" customHeight="1">
      <c r="A7" s="623"/>
      <c r="B7" s="557"/>
      <c r="C7" s="781" t="s">
        <v>311</v>
      </c>
      <c r="D7" s="782"/>
      <c r="E7" s="781" t="s">
        <v>311</v>
      </c>
      <c r="F7" s="782"/>
      <c r="G7" s="781" t="s">
        <v>311</v>
      </c>
      <c r="H7" s="821"/>
      <c r="I7" s="823" t="s">
        <v>311</v>
      </c>
      <c r="J7" s="782"/>
      <c r="K7" s="624"/>
      <c r="L7" s="625"/>
    </row>
    <row r="8" spans="1:13" s="213" customFormat="1" ht="15.75">
      <c r="A8" s="552">
        <v>1997</v>
      </c>
      <c r="B8" s="553"/>
      <c r="C8" s="626">
        <v>48.622005316</v>
      </c>
      <c r="D8" s="563"/>
      <c r="E8" s="626">
        <v>472.97</v>
      </c>
      <c r="F8" s="627"/>
      <c r="G8" s="626">
        <v>0.830982794</v>
      </c>
      <c r="H8" s="628"/>
      <c r="I8" s="629">
        <f>C8+E8+G8</f>
        <v>522.42298811</v>
      </c>
      <c r="J8" s="630"/>
      <c r="K8" s="631">
        <v>16.31231283949452</v>
      </c>
      <c r="L8" s="632">
        <v>658</v>
      </c>
      <c r="M8" s="213">
        <v>3202.629775743</v>
      </c>
    </row>
    <row r="9" spans="1:13" s="213" customFormat="1" ht="15.75">
      <c r="A9" s="552">
        <v>1998</v>
      </c>
      <c r="B9" s="553"/>
      <c r="C9" s="626">
        <v>33.532661614</v>
      </c>
      <c r="D9" s="563"/>
      <c r="E9" s="626">
        <v>334.966</v>
      </c>
      <c r="F9" s="627"/>
      <c r="G9" s="626">
        <v>4.310155301</v>
      </c>
      <c r="H9" s="628"/>
      <c r="I9" s="629">
        <f>C9+E9+G9</f>
        <v>372.808816915</v>
      </c>
      <c r="J9" s="630"/>
      <c r="K9" s="631">
        <v>14.006350522013133</v>
      </c>
      <c r="L9" s="632">
        <v>680</v>
      </c>
      <c r="M9" s="213">
        <v>2661.712744723</v>
      </c>
    </row>
    <row r="10" spans="1:40" s="213" customFormat="1" ht="15.75">
      <c r="A10" s="552">
        <v>1999</v>
      </c>
      <c r="B10" s="553"/>
      <c r="C10" s="626">
        <v>41.888781847</v>
      </c>
      <c r="D10" s="563"/>
      <c r="E10" s="626">
        <v>958.197</v>
      </c>
      <c r="F10" s="627"/>
      <c r="G10" s="626">
        <v>5.211963092</v>
      </c>
      <c r="H10" s="628"/>
      <c r="I10" s="629">
        <f>C10+E10+G10</f>
        <v>1005.297744939</v>
      </c>
      <c r="J10" s="630"/>
      <c r="K10" s="631">
        <v>21.23226764822524</v>
      </c>
      <c r="L10" s="633">
        <v>708</v>
      </c>
      <c r="M10" s="329">
        <v>4734.763905555</v>
      </c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</row>
    <row r="11" spans="1:13" s="213" customFormat="1" ht="15.75">
      <c r="A11" s="552">
        <v>2000</v>
      </c>
      <c r="B11" s="553"/>
      <c r="C11" s="626">
        <v>86.131267343</v>
      </c>
      <c r="D11" s="563"/>
      <c r="E11" s="626">
        <v>1204.358</v>
      </c>
      <c r="F11" s="627"/>
      <c r="G11" s="626">
        <v>18.16070354</v>
      </c>
      <c r="H11" s="628"/>
      <c r="I11" s="629">
        <f>C11+E11+G11</f>
        <v>1308.649970883</v>
      </c>
      <c r="J11" s="630"/>
      <c r="K11" s="631">
        <v>26.913441361278224</v>
      </c>
      <c r="L11" s="632">
        <v>790</v>
      </c>
      <c r="M11" s="213">
        <v>4862.44012170745</v>
      </c>
    </row>
    <row r="12" spans="1:13" s="213" customFormat="1" ht="15.75">
      <c r="A12" s="552">
        <v>2001</v>
      </c>
      <c r="B12" s="553"/>
      <c r="C12" s="626">
        <v>101.701839928</v>
      </c>
      <c r="D12" s="563"/>
      <c r="E12" s="626">
        <v>909.865</v>
      </c>
      <c r="F12" s="627"/>
      <c r="G12" s="626">
        <v>37.597121288</v>
      </c>
      <c r="H12" s="628"/>
      <c r="I12" s="629">
        <v>1049.17</v>
      </c>
      <c r="J12" s="630"/>
      <c r="K12" s="631">
        <v>26.586127765683347</v>
      </c>
      <c r="L12" s="634">
        <v>867</v>
      </c>
      <c r="M12" s="213">
        <v>3946.306168566</v>
      </c>
    </row>
    <row r="13" spans="1:13" s="213" customFormat="1" ht="15.75">
      <c r="A13" s="552">
        <v>2002</v>
      </c>
      <c r="B13" s="553"/>
      <c r="C13" s="626">
        <v>131.641379163</v>
      </c>
      <c r="D13" s="563"/>
      <c r="E13" s="626">
        <v>807.238</v>
      </c>
      <c r="F13" s="627"/>
      <c r="G13" s="626">
        <v>43.21</v>
      </c>
      <c r="H13" s="628"/>
      <c r="I13" s="629">
        <f>C13+E13+G13</f>
        <v>982.0893791630001</v>
      </c>
      <c r="J13" s="630"/>
      <c r="K13" s="631">
        <v>27.202015441492584</v>
      </c>
      <c r="L13" s="632">
        <v>978</v>
      </c>
      <c r="M13" s="213">
        <v>3611.31914709</v>
      </c>
    </row>
    <row r="14" spans="1:13" s="213" customFormat="1" ht="15.75">
      <c r="A14" s="552">
        <v>2003</v>
      </c>
      <c r="B14" s="553"/>
      <c r="C14" s="626">
        <v>408.179748101</v>
      </c>
      <c r="D14" s="563"/>
      <c r="E14" s="626">
        <v>1197.77</v>
      </c>
      <c r="F14" s="627"/>
      <c r="G14" s="626">
        <v>73.74128754</v>
      </c>
      <c r="H14" s="628"/>
      <c r="I14" s="629">
        <f>C14+E14+G14</f>
        <v>1679.6910356409999</v>
      </c>
      <c r="J14" s="630"/>
      <c r="K14" s="631">
        <v>30.276445389084124</v>
      </c>
      <c r="L14" s="634">
        <v>1037</v>
      </c>
      <c r="M14" s="213">
        <v>5547.847556261</v>
      </c>
    </row>
    <row r="15" spans="1:13" s="213" customFormat="1" ht="15.75">
      <c r="A15" s="552">
        <v>2004</v>
      </c>
      <c r="B15" s="553"/>
      <c r="C15" s="626">
        <v>461.528104714</v>
      </c>
      <c r="D15" s="563"/>
      <c r="E15" s="626">
        <v>1410.084687842</v>
      </c>
      <c r="F15" s="627"/>
      <c r="G15" s="626">
        <v>148.842457683</v>
      </c>
      <c r="H15" s="628"/>
      <c r="I15" s="629">
        <v>2020.45</v>
      </c>
      <c r="J15" s="630"/>
      <c r="K15" s="631">
        <v>30.174545856124134</v>
      </c>
      <c r="L15" s="632">
        <v>1096</v>
      </c>
      <c r="M15" s="213">
        <v>6695.892822622</v>
      </c>
    </row>
    <row r="16" spans="1:13" s="213" customFormat="1" ht="15.75">
      <c r="A16" s="552">
        <v>2005</v>
      </c>
      <c r="B16" s="635"/>
      <c r="C16" s="626">
        <v>1286.915656035</v>
      </c>
      <c r="D16" s="563"/>
      <c r="E16" s="626">
        <v>1710.796979423</v>
      </c>
      <c r="F16" s="627"/>
      <c r="G16" s="626">
        <v>194.376524097</v>
      </c>
      <c r="H16" s="628"/>
      <c r="I16" s="629">
        <v>3192.089159555</v>
      </c>
      <c r="J16" s="630"/>
      <c r="K16" s="631">
        <v>39.023394</v>
      </c>
      <c r="L16" s="632">
        <v>1096</v>
      </c>
      <c r="M16" s="213">
        <v>6695.892822622</v>
      </c>
    </row>
    <row r="17" spans="1:13" s="213" customFormat="1" ht="15.75">
      <c r="A17" s="541">
        <v>2006</v>
      </c>
      <c r="B17" s="636"/>
      <c r="C17" s="637">
        <v>3378.740493478</v>
      </c>
      <c r="D17" s="638"/>
      <c r="E17" s="637">
        <v>2952.371362737</v>
      </c>
      <c r="F17" s="639"/>
      <c r="G17" s="637">
        <v>383.351142398</v>
      </c>
      <c r="H17" s="640"/>
      <c r="I17" s="641">
        <f>C17+E17+G17</f>
        <v>6714.462998613</v>
      </c>
      <c r="J17" s="642"/>
      <c r="K17" s="643">
        <v>50.34196309630835</v>
      </c>
      <c r="L17" s="632">
        <v>1096</v>
      </c>
      <c r="M17" s="213">
        <v>6695.892822622</v>
      </c>
    </row>
    <row r="18" spans="3:12" s="213" customFormat="1" ht="15.75">
      <c r="C18" s="281"/>
      <c r="D18" s="281"/>
      <c r="E18" s="544"/>
      <c r="F18" s="544"/>
      <c r="G18" s="544"/>
      <c r="H18" s="544"/>
      <c r="I18" s="544"/>
      <c r="J18" s="544"/>
      <c r="K18" s="214"/>
      <c r="L18" s="214"/>
    </row>
    <row r="19" spans="3:12" s="213" customFormat="1" ht="15.75">
      <c r="C19" s="281"/>
      <c r="D19" s="281"/>
      <c r="E19" s="544"/>
      <c r="F19" s="544"/>
      <c r="G19" s="544"/>
      <c r="H19" s="544"/>
      <c r="I19" s="544"/>
      <c r="J19" s="544"/>
      <c r="K19" s="214"/>
      <c r="L19" s="333"/>
    </row>
    <row r="20" spans="5:10" s="213" customFormat="1" ht="15">
      <c r="E20" s="544"/>
      <c r="F20" s="544"/>
      <c r="G20" s="544"/>
      <c r="H20" s="544"/>
      <c r="I20" s="544"/>
      <c r="J20" s="544"/>
    </row>
    <row r="21" spans="5:10" s="213" customFormat="1" ht="15">
      <c r="E21" s="544"/>
      <c r="F21" s="544"/>
      <c r="G21" s="544"/>
      <c r="H21" s="544"/>
      <c r="I21" s="544"/>
      <c r="J21" s="544"/>
    </row>
    <row r="22" spans="5:10" s="213" customFormat="1" ht="15">
      <c r="E22" s="544"/>
      <c r="F22" s="544"/>
      <c r="G22" s="544"/>
      <c r="H22" s="544"/>
      <c r="I22" s="544"/>
      <c r="J22" s="544"/>
    </row>
    <row r="23" spans="5:10" s="213" customFormat="1" ht="15">
      <c r="E23" s="544"/>
      <c r="F23" s="544"/>
      <c r="G23" s="544"/>
      <c r="H23" s="544"/>
      <c r="I23" s="544"/>
      <c r="J23" s="544"/>
    </row>
    <row r="24" spans="5:10" ht="15.75">
      <c r="E24" s="544"/>
      <c r="F24" s="544"/>
      <c r="G24" s="544"/>
      <c r="H24" s="544"/>
      <c r="I24" s="544"/>
      <c r="J24" s="544"/>
    </row>
    <row r="25" spans="5:10" ht="15.75">
      <c r="E25" s="544"/>
      <c r="F25" s="544"/>
      <c r="G25" s="544"/>
      <c r="H25" s="544"/>
      <c r="I25" s="544"/>
      <c r="J25" s="544"/>
    </row>
    <row r="26" spans="5:10" ht="15.75">
      <c r="E26" s="544"/>
      <c r="F26" s="544"/>
      <c r="G26" s="544"/>
      <c r="H26" s="544"/>
      <c r="I26" s="544"/>
      <c r="J26" s="544"/>
    </row>
    <row r="27" spans="5:10" ht="15.75">
      <c r="E27" s="544"/>
      <c r="F27" s="544"/>
      <c r="G27" s="544"/>
      <c r="H27" s="544"/>
      <c r="I27" s="544"/>
      <c r="J27" s="544"/>
    </row>
    <row r="28" spans="5:10" ht="15.75">
      <c r="E28" s="544"/>
      <c r="F28" s="544"/>
      <c r="G28" s="544"/>
      <c r="H28" s="544"/>
      <c r="I28" s="544"/>
      <c r="J28" s="544"/>
    </row>
    <row r="29" ht="15.75">
      <c r="K29" s="327"/>
    </row>
  </sheetData>
  <mergeCells count="9">
    <mergeCell ref="G6:H6"/>
    <mergeCell ref="G7:H7"/>
    <mergeCell ref="I6:J6"/>
    <mergeCell ref="I7:J7"/>
    <mergeCell ref="A6:B6"/>
    <mergeCell ref="C6:D6"/>
    <mergeCell ref="C7:D7"/>
    <mergeCell ref="E6:F6"/>
    <mergeCell ref="E7:F7"/>
  </mergeCells>
  <printOptions horizontalCentered="1"/>
  <pageMargins left="0" right="0" top="0.590551181102362" bottom="0.196850393700787" header="0.511811023622047" footer="0.1"/>
  <pageSetup firstPageNumber="21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31"/>
  <sheetViews>
    <sheetView workbookViewId="0" topLeftCell="A1">
      <selection activeCell="A1" sqref="A1"/>
    </sheetView>
  </sheetViews>
  <sheetFormatPr defaultColWidth="9.00390625" defaultRowHeight="16.5"/>
  <cols>
    <col min="1" max="1" width="7.25390625" style="281" customWidth="1"/>
    <col min="2" max="2" width="3.50390625" style="281" customWidth="1"/>
    <col min="3" max="3" width="17.125" style="281" customWidth="1"/>
    <col min="4" max="4" width="18.75390625" style="281" customWidth="1"/>
    <col min="5" max="5" width="30.25390625" style="281" customWidth="1"/>
    <col min="6" max="6" width="22.75390625" style="281" customWidth="1"/>
    <col min="7" max="7" width="31.75390625" style="281" customWidth="1"/>
    <col min="8" max="8" width="11.00390625" style="281" hidden="1" customWidth="1"/>
    <col min="9" max="9" width="0" style="281" hidden="1" customWidth="1"/>
    <col min="10" max="16384" width="9.00390625" style="281" customWidth="1"/>
  </cols>
  <sheetData>
    <row r="1" spans="1:2" s="621" customFormat="1" ht="20.25">
      <c r="A1" s="330" t="s">
        <v>331</v>
      </c>
      <c r="B1" s="330"/>
    </row>
    <row r="2" spans="1:2" ht="18.75">
      <c r="A2" s="289"/>
      <c r="B2" s="289"/>
    </row>
    <row r="3" spans="1:2" ht="19.5" customHeight="1">
      <c r="A3" s="289" t="s">
        <v>341</v>
      </c>
      <c r="B3" s="289"/>
    </row>
    <row r="4" spans="1:2" ht="19.5">
      <c r="A4" s="328"/>
      <c r="B4" s="328"/>
    </row>
    <row r="5" spans="1:2" ht="18.75">
      <c r="A5" s="289"/>
      <c r="B5" s="289"/>
    </row>
    <row r="6" spans="3:4" ht="15.75">
      <c r="C6" s="295"/>
      <c r="D6" s="295"/>
    </row>
    <row r="7" spans="1:9" s="214" customFormat="1" ht="58.5" customHeight="1">
      <c r="A7" s="818" t="s">
        <v>333</v>
      </c>
      <c r="B7" s="819"/>
      <c r="C7" s="622" t="s">
        <v>342</v>
      </c>
      <c r="D7" s="665" t="s">
        <v>343</v>
      </c>
      <c r="E7" s="678" t="s">
        <v>344</v>
      </c>
      <c r="F7" s="665" t="s">
        <v>345</v>
      </c>
      <c r="G7" s="622" t="s">
        <v>346</v>
      </c>
      <c r="H7" s="331" t="s">
        <v>339</v>
      </c>
      <c r="I7" s="214" t="s">
        <v>340</v>
      </c>
    </row>
    <row r="8" spans="1:8" s="213" customFormat="1" ht="17.25" customHeight="1">
      <c r="A8" s="664"/>
      <c r="B8" s="679"/>
      <c r="C8" s="680"/>
      <c r="D8" s="681"/>
      <c r="E8" s="682"/>
      <c r="F8" s="683"/>
      <c r="G8" s="680"/>
      <c r="H8" s="625"/>
    </row>
    <row r="9" spans="1:9" s="213" customFormat="1" ht="15.75">
      <c r="A9" s="552">
        <v>1997</v>
      </c>
      <c r="B9" s="661"/>
      <c r="C9" s="648">
        <v>39</v>
      </c>
      <c r="D9" s="553">
        <v>59</v>
      </c>
      <c r="E9" s="644">
        <v>3</v>
      </c>
      <c r="F9" s="645">
        <f aca="true" t="shared" si="0" ref="F9:F18">SUM(C9:E9)</f>
        <v>101</v>
      </c>
      <c r="G9" s="646">
        <v>15.34954407294833</v>
      </c>
      <c r="H9" s="632">
        <v>658</v>
      </c>
      <c r="I9" s="213">
        <v>3202.629775743</v>
      </c>
    </row>
    <row r="10" spans="1:9" s="213" customFormat="1" ht="15.75">
      <c r="A10" s="552">
        <v>1998</v>
      </c>
      <c r="B10" s="661"/>
      <c r="C10" s="648">
        <v>41</v>
      </c>
      <c r="D10" s="553">
        <v>63</v>
      </c>
      <c r="E10" s="644">
        <v>8</v>
      </c>
      <c r="F10" s="645">
        <f t="shared" si="0"/>
        <v>112</v>
      </c>
      <c r="G10" s="646">
        <v>16.470588235294116</v>
      </c>
      <c r="H10" s="632">
        <v>680</v>
      </c>
      <c r="I10" s="213">
        <v>2661.712744723</v>
      </c>
    </row>
    <row r="11" spans="1:36" s="213" customFormat="1" ht="15.75">
      <c r="A11" s="552">
        <v>1999</v>
      </c>
      <c r="B11" s="661"/>
      <c r="C11" s="648">
        <v>44</v>
      </c>
      <c r="D11" s="553">
        <v>68</v>
      </c>
      <c r="E11" s="644">
        <v>12</v>
      </c>
      <c r="F11" s="645">
        <f t="shared" si="0"/>
        <v>124</v>
      </c>
      <c r="G11" s="646">
        <v>17.51412429378531</v>
      </c>
      <c r="H11" s="633">
        <v>708</v>
      </c>
      <c r="I11" s="329">
        <v>4734.763905555</v>
      </c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</row>
    <row r="12" spans="1:9" s="213" customFormat="1" ht="15.75">
      <c r="A12" s="552">
        <v>2000</v>
      </c>
      <c r="B12" s="661"/>
      <c r="C12" s="648">
        <v>50</v>
      </c>
      <c r="D12" s="553">
        <v>69</v>
      </c>
      <c r="E12" s="644">
        <v>23</v>
      </c>
      <c r="F12" s="645">
        <f t="shared" si="0"/>
        <v>142</v>
      </c>
      <c r="G12" s="646">
        <v>17.974683544303797</v>
      </c>
      <c r="H12" s="632">
        <v>790</v>
      </c>
      <c r="I12" s="213">
        <v>4862.44012170745</v>
      </c>
    </row>
    <row r="13" spans="1:9" s="213" customFormat="1" ht="15.75">
      <c r="A13" s="552">
        <v>2001</v>
      </c>
      <c r="B13" s="661"/>
      <c r="C13" s="648">
        <v>58</v>
      </c>
      <c r="D13" s="553">
        <v>69</v>
      </c>
      <c r="E13" s="644">
        <v>41</v>
      </c>
      <c r="F13" s="645">
        <f t="shared" si="0"/>
        <v>168</v>
      </c>
      <c r="G13" s="646">
        <v>19.377162629757784</v>
      </c>
      <c r="H13" s="634">
        <v>867</v>
      </c>
      <c r="I13" s="213">
        <v>3946.306168566</v>
      </c>
    </row>
    <row r="14" spans="1:9" s="213" customFormat="1" ht="15.75">
      <c r="A14" s="552">
        <v>2002</v>
      </c>
      <c r="B14" s="661"/>
      <c r="C14" s="648">
        <v>74</v>
      </c>
      <c r="D14" s="553">
        <v>72</v>
      </c>
      <c r="E14" s="644">
        <v>68</v>
      </c>
      <c r="F14" s="645">
        <f t="shared" si="0"/>
        <v>214</v>
      </c>
      <c r="G14" s="646">
        <v>22.085889570552148</v>
      </c>
      <c r="H14" s="632">
        <v>978</v>
      </c>
      <c r="I14" s="213">
        <v>3611.31914709</v>
      </c>
    </row>
    <row r="15" spans="1:9" s="213" customFormat="1" ht="15.75">
      <c r="A15" s="552">
        <v>2003</v>
      </c>
      <c r="B15" s="661"/>
      <c r="C15" s="648">
        <v>92</v>
      </c>
      <c r="D15" s="553">
        <v>72</v>
      </c>
      <c r="E15" s="644">
        <v>85</v>
      </c>
      <c r="F15" s="645">
        <f t="shared" si="0"/>
        <v>249</v>
      </c>
      <c r="G15" s="646">
        <v>24.011571841851495</v>
      </c>
      <c r="H15" s="634">
        <v>1037</v>
      </c>
      <c r="I15" s="213">
        <v>5547.847556261</v>
      </c>
    </row>
    <row r="16" spans="1:9" s="213" customFormat="1" ht="15.75">
      <c r="A16" s="552">
        <v>2004</v>
      </c>
      <c r="B16" s="661"/>
      <c r="C16" s="648">
        <v>109</v>
      </c>
      <c r="D16" s="648">
        <v>84</v>
      </c>
      <c r="E16" s="644">
        <v>111</v>
      </c>
      <c r="F16" s="645">
        <f t="shared" si="0"/>
        <v>304</v>
      </c>
      <c r="G16" s="631">
        <v>27.73722627737226</v>
      </c>
      <c r="H16" s="632">
        <v>1096</v>
      </c>
      <c r="I16" s="213">
        <v>6695.892822622</v>
      </c>
    </row>
    <row r="17" spans="1:9" s="213" customFormat="1" ht="15.75">
      <c r="A17" s="552">
        <v>2005</v>
      </c>
      <c r="B17" s="647"/>
      <c r="C17" s="648">
        <v>120</v>
      </c>
      <c r="D17" s="648">
        <v>89</v>
      </c>
      <c r="E17" s="644">
        <v>126</v>
      </c>
      <c r="F17" s="645">
        <f t="shared" si="0"/>
        <v>335</v>
      </c>
      <c r="G17" s="631">
        <f>F17/1135*100</f>
        <v>29.515418502202646</v>
      </c>
      <c r="H17" s="632">
        <v>1096</v>
      </c>
      <c r="I17" s="213">
        <v>6695.892822622</v>
      </c>
    </row>
    <row r="18" spans="1:8" s="213" customFormat="1" ht="15.75">
      <c r="A18" s="541">
        <v>2006</v>
      </c>
      <c r="B18" s="649"/>
      <c r="C18" s="684">
        <v>141</v>
      </c>
      <c r="D18" s="684">
        <v>90</v>
      </c>
      <c r="E18" s="685">
        <v>136</v>
      </c>
      <c r="F18" s="686">
        <f t="shared" si="0"/>
        <v>367</v>
      </c>
      <c r="G18" s="643">
        <f>F18/1173*100</f>
        <v>31.287297527706738</v>
      </c>
      <c r="H18" s="632"/>
    </row>
    <row r="19" spans="3:8" s="213" customFormat="1" ht="15">
      <c r="C19" s="214"/>
      <c r="D19" s="214"/>
      <c r="E19" s="214"/>
      <c r="F19" s="214"/>
      <c r="G19" s="214"/>
      <c r="H19" s="214"/>
    </row>
    <row r="20" spans="3:8" s="213" customFormat="1" ht="15">
      <c r="C20" s="214"/>
      <c r="D20" s="214"/>
      <c r="E20" s="214"/>
      <c r="F20" s="214"/>
      <c r="G20" s="214"/>
      <c r="H20" s="333"/>
    </row>
    <row r="21" spans="4:6" s="213" customFormat="1" ht="15">
      <c r="D21" s="214"/>
      <c r="E21" s="214"/>
      <c r="F21" s="214"/>
    </row>
    <row r="22" spans="4:6" s="213" customFormat="1" ht="15">
      <c r="D22" s="214"/>
      <c r="E22" s="214"/>
      <c r="F22" s="214"/>
    </row>
    <row r="23" spans="4:6" s="213" customFormat="1" ht="15">
      <c r="D23" s="214"/>
      <c r="E23" s="214"/>
      <c r="F23" s="214"/>
    </row>
    <row r="24" spans="4:6" s="213" customFormat="1" ht="15">
      <c r="D24" s="214"/>
      <c r="E24" s="214"/>
      <c r="F24" s="214"/>
    </row>
    <row r="25" spans="4:6" ht="15.75">
      <c r="D25" s="214"/>
      <c r="E25" s="214"/>
      <c r="F25" s="214"/>
    </row>
    <row r="26" spans="4:6" ht="15.75">
      <c r="D26" s="214"/>
      <c r="E26" s="214"/>
      <c r="F26" s="214"/>
    </row>
    <row r="27" spans="4:6" ht="15.75">
      <c r="D27" s="214"/>
      <c r="E27" s="214"/>
      <c r="F27" s="214"/>
    </row>
    <row r="28" spans="4:6" ht="15.75">
      <c r="D28" s="214"/>
      <c r="E28" s="214"/>
      <c r="F28" s="214"/>
    </row>
    <row r="31" ht="15.75">
      <c r="J31" s="327"/>
    </row>
  </sheetData>
  <mergeCells count="1">
    <mergeCell ref="A7:B7"/>
  </mergeCells>
  <printOptions horizontalCentered="1"/>
  <pageMargins left="0" right="0" top="0.590551181102362" bottom="0.196850393700787" header="0.511811023622047" footer="0.1"/>
  <pageSetup firstPageNumber="22" useFirstPageNumber="1" horizontalDpi="300" verticalDpi="300" orientation="landscape" paperSize="9" scale="95" r:id="rId1"/>
  <headerFooter alignWithMargins="0">
    <oddFooter>&amp;R&amp;"Times New Roman,Regular"&amp;10page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00390625" defaultRowHeight="16.5"/>
  <cols>
    <col min="1" max="1" width="7.25390625" style="281" customWidth="1"/>
    <col min="2" max="2" width="2.75390625" style="281" customWidth="1"/>
    <col min="3" max="3" width="14.125" style="281" customWidth="1"/>
    <col min="4" max="4" width="7.875" style="281" customWidth="1"/>
    <col min="5" max="5" width="15.25390625" style="281" customWidth="1"/>
    <col min="6" max="6" width="6.75390625" style="281" customWidth="1"/>
    <col min="7" max="7" width="15.375" style="281" customWidth="1"/>
    <col min="8" max="8" width="10.375" style="281" customWidth="1"/>
    <col min="9" max="9" width="14.125" style="281" customWidth="1"/>
    <col min="10" max="10" width="7.25390625" style="281" customWidth="1"/>
    <col min="11" max="11" width="25.875" style="281" customWidth="1"/>
    <col min="12" max="12" width="16.875" style="281" hidden="1" customWidth="1"/>
    <col min="13" max="13" width="8.00390625" style="281" customWidth="1"/>
    <col min="14" max="16384" width="9.00390625" style="281" customWidth="1"/>
  </cols>
  <sheetData>
    <row r="1" spans="1:2" ht="20.25">
      <c r="A1" s="330" t="s">
        <v>331</v>
      </c>
      <c r="B1" s="330"/>
    </row>
    <row r="2" spans="1:2" ht="20.25">
      <c r="A2" s="330"/>
      <c r="B2" s="330"/>
    </row>
    <row r="3" spans="1:2" ht="19.5" customHeight="1">
      <c r="A3" s="289" t="s">
        <v>347</v>
      </c>
      <c r="B3" s="289"/>
    </row>
    <row r="4" spans="1:2" ht="19.5">
      <c r="A4" s="328"/>
      <c r="B4" s="328"/>
    </row>
    <row r="5" spans="1:2" ht="18.75">
      <c r="A5" s="289"/>
      <c r="B5" s="289"/>
    </row>
    <row r="6" spans="1:11" ht="15.75">
      <c r="A6" s="650"/>
      <c r="B6" s="650"/>
      <c r="C6" s="295"/>
      <c r="D6" s="295"/>
      <c r="E6" s="295"/>
      <c r="F6" s="295"/>
      <c r="G6" s="295"/>
      <c r="H6" s="295"/>
      <c r="I6" s="295"/>
      <c r="J6" s="295"/>
      <c r="K6" s="295"/>
    </row>
    <row r="7" spans="1:13" s="214" customFormat="1" ht="72" customHeight="1">
      <c r="A7" s="546" t="s">
        <v>308</v>
      </c>
      <c r="B7" s="547"/>
      <c r="C7" s="818" t="s">
        <v>348</v>
      </c>
      <c r="D7" s="819"/>
      <c r="E7" s="818" t="s">
        <v>349</v>
      </c>
      <c r="F7" s="819"/>
      <c r="G7" s="818" t="s">
        <v>350</v>
      </c>
      <c r="H7" s="820"/>
      <c r="I7" s="822" t="s">
        <v>351</v>
      </c>
      <c r="J7" s="819"/>
      <c r="K7" s="622" t="s">
        <v>352</v>
      </c>
      <c r="L7" s="214" t="s">
        <v>353</v>
      </c>
      <c r="M7" s="331"/>
    </row>
    <row r="8" spans="1:13" s="214" customFormat="1" ht="14.25" customHeight="1">
      <c r="A8" s="541"/>
      <c r="B8" s="557"/>
      <c r="C8" s="781" t="s">
        <v>311</v>
      </c>
      <c r="D8" s="782"/>
      <c r="E8" s="781" t="s">
        <v>311</v>
      </c>
      <c r="F8" s="782"/>
      <c r="G8" s="781" t="s">
        <v>311</v>
      </c>
      <c r="H8" s="821"/>
      <c r="I8" s="823" t="s">
        <v>311</v>
      </c>
      <c r="J8" s="782"/>
      <c r="K8" s="559"/>
      <c r="L8" s="560"/>
      <c r="M8" s="560"/>
    </row>
    <row r="9" spans="1:13" s="213" customFormat="1" ht="18" customHeight="1">
      <c r="A9" s="552">
        <v>1997</v>
      </c>
      <c r="B9" s="553"/>
      <c r="C9" s="651">
        <v>297.769577623</v>
      </c>
      <c r="D9" s="652"/>
      <c r="E9" s="651">
        <v>1043.67250866</v>
      </c>
      <c r="F9" s="653"/>
      <c r="G9" s="651">
        <v>2.815507725</v>
      </c>
      <c r="H9" s="627"/>
      <c r="I9" s="629">
        <f>SUM(C9:G9)</f>
        <v>1344.257594008</v>
      </c>
      <c r="J9" s="630"/>
      <c r="K9" s="654">
        <v>38.26703067289502</v>
      </c>
      <c r="L9" s="214">
        <v>3512.8348616819994</v>
      </c>
      <c r="M9" s="214"/>
    </row>
    <row r="10" spans="1:13" s="213" customFormat="1" ht="18" customHeight="1">
      <c r="A10" s="552">
        <v>1998</v>
      </c>
      <c r="B10" s="553"/>
      <c r="C10" s="651">
        <v>73.53866979</v>
      </c>
      <c r="D10" s="652"/>
      <c r="E10" s="651">
        <v>369.38678517</v>
      </c>
      <c r="F10" s="653"/>
      <c r="G10" s="651">
        <v>1.438678706</v>
      </c>
      <c r="H10" s="627"/>
      <c r="I10" s="629">
        <v>444.37</v>
      </c>
      <c r="J10" s="630"/>
      <c r="K10" s="654">
        <v>27.82650409467965</v>
      </c>
      <c r="L10" s="333">
        <v>1596.909666245</v>
      </c>
      <c r="M10" s="214"/>
    </row>
    <row r="11" spans="1:13" s="213" customFormat="1" ht="18" customHeight="1">
      <c r="A11" s="552">
        <v>1999</v>
      </c>
      <c r="B11" s="553"/>
      <c r="C11" s="651">
        <v>102.788512821</v>
      </c>
      <c r="D11" s="652"/>
      <c r="E11" s="651">
        <v>355.470202901</v>
      </c>
      <c r="F11" s="653"/>
      <c r="G11" s="651">
        <v>3.117423766</v>
      </c>
      <c r="H11" s="627"/>
      <c r="I11" s="629">
        <f>SUM(C11:G11)</f>
        <v>461.376139488</v>
      </c>
      <c r="J11" s="630"/>
      <c r="K11" s="654">
        <v>25.9669725419981</v>
      </c>
      <c r="L11" s="282">
        <v>1776.7806344840003</v>
      </c>
      <c r="M11" s="282"/>
    </row>
    <row r="12" spans="1:13" s="213" customFormat="1" ht="18" customHeight="1">
      <c r="A12" s="552">
        <v>2000</v>
      </c>
      <c r="B12" s="553"/>
      <c r="C12" s="651">
        <v>171.178206737</v>
      </c>
      <c r="D12" s="652"/>
      <c r="E12" s="651">
        <v>675.721068689</v>
      </c>
      <c r="F12" s="653"/>
      <c r="G12" s="651">
        <v>18.670433927</v>
      </c>
      <c r="H12" s="627"/>
      <c r="I12" s="629">
        <f>SUM(C12:G12)</f>
        <v>865.569709353</v>
      </c>
      <c r="J12" s="630"/>
      <c r="K12" s="654">
        <v>29.397068759350166</v>
      </c>
      <c r="L12" s="214">
        <v>2944.408221237</v>
      </c>
      <c r="M12" s="214"/>
    </row>
    <row r="13" spans="1:13" s="213" customFormat="1" ht="18" customHeight="1">
      <c r="A13" s="552">
        <v>2001</v>
      </c>
      <c r="B13" s="553"/>
      <c r="C13" s="651">
        <v>251.356035108</v>
      </c>
      <c r="D13" s="652"/>
      <c r="E13" s="651">
        <v>497.755415888</v>
      </c>
      <c r="F13" s="653"/>
      <c r="G13" s="651">
        <v>38.157615665</v>
      </c>
      <c r="H13" s="627"/>
      <c r="I13" s="629">
        <v>787.28</v>
      </c>
      <c r="J13" s="630"/>
      <c r="K13" s="654">
        <v>42.31659432776577</v>
      </c>
      <c r="L13" s="214">
        <v>1860.4263390459998</v>
      </c>
      <c r="M13" s="333"/>
    </row>
    <row r="14" spans="1:13" s="213" customFormat="1" ht="18" customHeight="1">
      <c r="A14" s="552">
        <v>2002</v>
      </c>
      <c r="B14" s="553"/>
      <c r="C14" s="651">
        <v>143.609213754</v>
      </c>
      <c r="D14" s="652"/>
      <c r="E14" s="651">
        <v>309.86313727</v>
      </c>
      <c r="F14" s="653"/>
      <c r="G14" s="651">
        <v>45.24</v>
      </c>
      <c r="H14" s="627"/>
      <c r="I14" s="629">
        <f>SUM(C14:G14)</f>
        <v>498.712351024</v>
      </c>
      <c r="J14" s="630"/>
      <c r="K14" s="654">
        <v>32.92326503345804</v>
      </c>
      <c r="L14" s="214">
        <v>1515.2626051700001</v>
      </c>
      <c r="M14" s="214"/>
    </row>
    <row r="15" spans="1:13" s="213" customFormat="1" ht="18" customHeight="1">
      <c r="A15" s="552">
        <v>2003</v>
      </c>
      <c r="B15" s="553"/>
      <c r="C15" s="651">
        <v>506.149578875</v>
      </c>
      <c r="D15" s="652"/>
      <c r="E15" s="651">
        <v>494.333114846</v>
      </c>
      <c r="F15" s="653"/>
      <c r="G15" s="651">
        <v>51.38</v>
      </c>
      <c r="H15" s="627"/>
      <c r="I15" s="629">
        <f>SUM(C15:G15)</f>
        <v>1051.8626937210001</v>
      </c>
      <c r="J15" s="630"/>
      <c r="K15" s="654">
        <v>45.640615432839375</v>
      </c>
      <c r="L15" s="214">
        <v>2304.812060179</v>
      </c>
      <c r="M15" s="333"/>
    </row>
    <row r="16" spans="1:13" s="213" customFormat="1" ht="18" customHeight="1">
      <c r="A16" s="552">
        <v>2004</v>
      </c>
      <c r="B16" s="553"/>
      <c r="C16" s="626">
        <v>941.056291502</v>
      </c>
      <c r="D16" s="563"/>
      <c r="E16" s="626">
        <v>614.75578241</v>
      </c>
      <c r="F16" s="627"/>
      <c r="G16" s="626">
        <v>109.308823953</v>
      </c>
      <c r="H16" s="627"/>
      <c r="I16" s="629">
        <v>1665.13</v>
      </c>
      <c r="J16" s="630"/>
      <c r="K16" s="631">
        <v>48.64609216915156</v>
      </c>
      <c r="L16" s="214">
        <v>3422.9283866729997</v>
      </c>
      <c r="M16" s="214"/>
    </row>
    <row r="17" spans="1:13" s="213" customFormat="1" ht="18" customHeight="1">
      <c r="A17" s="552">
        <v>2005</v>
      </c>
      <c r="B17" s="655"/>
      <c r="C17" s="626">
        <v>953.30922934</v>
      </c>
      <c r="D17" s="563"/>
      <c r="E17" s="626">
        <v>604.063445717</v>
      </c>
      <c r="F17" s="627"/>
      <c r="G17" s="626">
        <v>99.400875883</v>
      </c>
      <c r="H17" s="627"/>
      <c r="I17" s="629">
        <f>C17+E17+G17</f>
        <v>1656.77355094</v>
      </c>
      <c r="J17" s="630"/>
      <c r="K17" s="631">
        <v>45.87347343</v>
      </c>
      <c r="L17" s="214">
        <v>3422.9283866729997</v>
      </c>
      <c r="M17" s="214"/>
    </row>
    <row r="18" spans="1:13" s="213" customFormat="1" ht="18" customHeight="1">
      <c r="A18" s="541">
        <v>2006</v>
      </c>
      <c r="B18" s="656"/>
      <c r="C18" s="637">
        <v>2536.624092483</v>
      </c>
      <c r="D18" s="638"/>
      <c r="E18" s="637">
        <v>1101.143540684</v>
      </c>
      <c r="F18" s="639"/>
      <c r="G18" s="637">
        <v>241.588050069</v>
      </c>
      <c r="H18" s="639"/>
      <c r="I18" s="641">
        <f>C18+E18+G18</f>
        <v>3879.355683236</v>
      </c>
      <c r="J18" s="642"/>
      <c r="K18" s="643">
        <v>59.98752371255984</v>
      </c>
      <c r="L18" s="214"/>
      <c r="M18" s="214"/>
    </row>
    <row r="19" spans="3:13" s="213" customFormat="1" ht="15">
      <c r="C19" s="214"/>
      <c r="D19" s="214"/>
      <c r="E19" s="544"/>
      <c r="F19" s="544"/>
      <c r="G19" s="544"/>
      <c r="H19" s="544"/>
      <c r="I19" s="544"/>
      <c r="J19" s="544"/>
      <c r="L19" s="214"/>
      <c r="M19" s="333"/>
    </row>
    <row r="20" spans="5:10" s="213" customFormat="1" ht="15">
      <c r="E20" s="544"/>
      <c r="F20" s="544"/>
      <c r="G20" s="544"/>
      <c r="H20" s="544"/>
      <c r="I20" s="544"/>
      <c r="J20" s="544"/>
    </row>
    <row r="21" spans="5:10" s="213" customFormat="1" ht="15">
      <c r="E21" s="544"/>
      <c r="F21" s="544"/>
      <c r="G21" s="544"/>
      <c r="H21" s="544"/>
      <c r="I21" s="544"/>
      <c r="J21" s="544"/>
    </row>
    <row r="22" spans="5:10" s="213" customFormat="1" ht="15">
      <c r="E22" s="544"/>
      <c r="F22" s="544"/>
      <c r="G22" s="544"/>
      <c r="H22" s="544"/>
      <c r="I22" s="544"/>
      <c r="J22" s="544"/>
    </row>
    <row r="23" spans="5:10" s="213" customFormat="1" ht="15">
      <c r="E23" s="544"/>
      <c r="F23" s="544"/>
      <c r="G23" s="544"/>
      <c r="H23" s="544"/>
      <c r="I23" s="544"/>
      <c r="J23" s="544"/>
    </row>
    <row r="24" spans="5:10" ht="15.75">
      <c r="E24" s="544"/>
      <c r="F24" s="544"/>
      <c r="G24" s="544"/>
      <c r="H24" s="544"/>
      <c r="I24" s="544"/>
      <c r="J24" s="544"/>
    </row>
    <row r="25" spans="5:13" ht="15.75">
      <c r="E25" s="544"/>
      <c r="F25" s="544"/>
      <c r="G25" s="544"/>
      <c r="H25" s="544"/>
      <c r="I25" s="544"/>
      <c r="J25" s="544"/>
      <c r="M25" s="327"/>
    </row>
    <row r="26" spans="5:10" ht="15.75">
      <c r="E26" s="544"/>
      <c r="F26" s="544"/>
      <c r="G26" s="544"/>
      <c r="H26" s="544"/>
      <c r="I26" s="544"/>
      <c r="J26" s="544"/>
    </row>
    <row r="27" spans="5:10" ht="15.75">
      <c r="E27" s="544"/>
      <c r="F27" s="544"/>
      <c r="G27" s="544"/>
      <c r="H27" s="544"/>
      <c r="I27" s="544"/>
      <c r="J27" s="544"/>
    </row>
    <row r="28" spans="9:10" ht="15.75">
      <c r="I28" s="544"/>
      <c r="J28" s="544"/>
    </row>
  </sheetData>
  <mergeCells count="8">
    <mergeCell ref="I7:J7"/>
    <mergeCell ref="I8:J8"/>
    <mergeCell ref="C8:D8"/>
    <mergeCell ref="E7:F7"/>
    <mergeCell ref="C7:D7"/>
    <mergeCell ref="E8:F8"/>
    <mergeCell ref="G8:H8"/>
    <mergeCell ref="G7:H7"/>
  </mergeCells>
  <printOptions/>
  <pageMargins left="0.748031496062992" right="0" top="0.590551181102362" bottom="0.196850393700787" header="0.511811023622047" footer="0.1"/>
  <pageSetup firstPageNumber="23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00390625" defaultRowHeight="16.5"/>
  <cols>
    <col min="1" max="1" width="3.875" style="122" customWidth="1"/>
    <col min="2" max="2" width="48.875" style="122" customWidth="1"/>
    <col min="3" max="3" width="15.00390625" style="122" customWidth="1"/>
    <col min="4" max="4" width="18.50390625" style="122" customWidth="1"/>
    <col min="5" max="5" width="4.875" style="122" customWidth="1"/>
    <col min="6" max="6" width="12.75390625" style="122" customWidth="1"/>
    <col min="7" max="7" width="18.25390625" style="122" customWidth="1"/>
    <col min="8" max="8" width="9.875" style="122" customWidth="1"/>
    <col min="9" max="9" width="12.125" style="122" customWidth="1"/>
    <col min="10" max="16384" width="7.75390625" style="122" customWidth="1"/>
  </cols>
  <sheetData>
    <row r="1" ht="21.75" customHeight="1">
      <c r="A1" s="163" t="s">
        <v>63</v>
      </c>
    </row>
    <row r="2" ht="12" customHeight="1">
      <c r="A2" s="121"/>
    </row>
    <row r="3" spans="1:9" ht="20.25">
      <c r="A3" s="519" t="s">
        <v>25</v>
      </c>
      <c r="B3" s="146"/>
      <c r="C3" s="520"/>
      <c r="D3" s="520"/>
      <c r="E3" s="520"/>
      <c r="F3" s="521"/>
      <c r="G3" s="521"/>
      <c r="H3" s="123"/>
      <c r="I3" s="123"/>
    </row>
    <row r="4" spans="1:9" ht="18" customHeight="1">
      <c r="A4" s="431"/>
      <c r="B4" s="146"/>
      <c r="C4" s="829" t="s">
        <v>208</v>
      </c>
      <c r="D4" s="829"/>
      <c r="E4" s="522"/>
      <c r="F4" s="828" t="s">
        <v>208</v>
      </c>
      <c r="G4" s="828"/>
      <c r="H4" s="123"/>
      <c r="I4" s="123"/>
    </row>
    <row r="5" spans="1:9" ht="17.25" customHeight="1">
      <c r="A5" s="124"/>
      <c r="B5" s="125"/>
      <c r="C5" s="826" t="s">
        <v>360</v>
      </c>
      <c r="D5" s="827"/>
      <c r="E5" s="471"/>
      <c r="F5" s="824" t="s">
        <v>504</v>
      </c>
      <c r="G5" s="825"/>
      <c r="H5" s="123"/>
      <c r="I5" s="123"/>
    </row>
    <row r="6" spans="1:7" ht="16.5" customHeight="1">
      <c r="A6" s="124"/>
      <c r="B6" s="125"/>
      <c r="C6" s="126" t="s">
        <v>26</v>
      </c>
      <c r="D6" s="426" t="s">
        <v>170</v>
      </c>
      <c r="E6" s="126"/>
      <c r="F6" s="127" t="s">
        <v>26</v>
      </c>
      <c r="G6" s="427" t="s">
        <v>170</v>
      </c>
    </row>
    <row r="7" spans="1:7" ht="17.25">
      <c r="A7" s="128"/>
      <c r="B7" s="523"/>
      <c r="C7" s="524" t="s">
        <v>27</v>
      </c>
      <c r="D7" s="524" t="s">
        <v>28</v>
      </c>
      <c r="E7" s="524"/>
      <c r="F7" s="525" t="s">
        <v>27</v>
      </c>
      <c r="G7" s="525" t="s">
        <v>28</v>
      </c>
    </row>
    <row r="8" spans="1:7" ht="6" customHeight="1">
      <c r="A8" s="124"/>
      <c r="B8" s="125"/>
      <c r="C8" s="129"/>
      <c r="D8" s="129"/>
      <c r="E8" s="129"/>
      <c r="F8" s="125"/>
      <c r="G8" s="125"/>
    </row>
    <row r="9" spans="1:7" ht="21.75" customHeight="1">
      <c r="A9" s="130" t="s">
        <v>29</v>
      </c>
      <c r="B9" s="131"/>
      <c r="C9" s="132">
        <f>SUM(C10:C17)</f>
        <v>19863299</v>
      </c>
      <c r="D9" s="132"/>
      <c r="E9" s="124"/>
      <c r="F9" s="133">
        <v>13433386</v>
      </c>
      <c r="G9" s="133" t="s">
        <v>98</v>
      </c>
    </row>
    <row r="10" spans="1:7" ht="21.75" customHeight="1">
      <c r="A10" s="134" t="s">
        <v>30</v>
      </c>
      <c r="B10" s="135"/>
      <c r="C10" s="132">
        <v>12718380</v>
      </c>
      <c r="D10" s="132">
        <v>119836</v>
      </c>
      <c r="E10" s="124"/>
      <c r="F10" s="133">
        <v>9910565</v>
      </c>
      <c r="G10" s="133">
        <v>98211</v>
      </c>
    </row>
    <row r="11" spans="1:7" ht="21.75" customHeight="1">
      <c r="A11" s="134" t="s">
        <v>31</v>
      </c>
      <c r="B11" s="135"/>
      <c r="C11" s="132">
        <v>2140242</v>
      </c>
      <c r="D11" s="132">
        <v>5974</v>
      </c>
      <c r="E11" s="124"/>
      <c r="F11" s="133">
        <v>1501342</v>
      </c>
      <c r="G11" s="133">
        <v>3081</v>
      </c>
    </row>
    <row r="12" spans="1:7" ht="21.75" customHeight="1">
      <c r="A12" s="134" t="s">
        <v>87</v>
      </c>
      <c r="B12" s="135"/>
      <c r="C12" s="132">
        <v>4880470</v>
      </c>
      <c r="D12" s="132">
        <v>59345</v>
      </c>
      <c r="E12" s="124"/>
      <c r="F12" s="133">
        <v>1978673</v>
      </c>
      <c r="G12" s="133">
        <v>35125</v>
      </c>
    </row>
    <row r="13" spans="1:7" ht="21.75" customHeight="1">
      <c r="A13" s="134" t="s">
        <v>32</v>
      </c>
      <c r="B13" s="134"/>
      <c r="C13" s="132">
        <v>102010</v>
      </c>
      <c r="D13" s="132">
        <v>4260</v>
      </c>
      <c r="E13" s="124"/>
      <c r="F13" s="133">
        <v>13069</v>
      </c>
      <c r="G13" s="133">
        <v>1750</v>
      </c>
    </row>
    <row r="14" spans="1:7" ht="21.75" customHeight="1">
      <c r="A14" s="134" t="s">
        <v>86</v>
      </c>
      <c r="B14" s="135"/>
      <c r="C14" s="132">
        <v>8154</v>
      </c>
      <c r="D14" s="132">
        <v>107</v>
      </c>
      <c r="E14" s="124"/>
      <c r="F14" s="133">
        <v>2882</v>
      </c>
      <c r="G14" s="133">
        <v>48</v>
      </c>
    </row>
    <row r="15" spans="1:7" ht="21.75" customHeight="1">
      <c r="A15" s="134" t="s">
        <v>33</v>
      </c>
      <c r="B15" s="134"/>
      <c r="C15" s="132">
        <v>155</v>
      </c>
      <c r="D15" s="132">
        <v>0</v>
      </c>
      <c r="E15" s="124"/>
      <c r="F15" s="133">
        <v>246</v>
      </c>
      <c r="G15" s="133">
        <v>5</v>
      </c>
    </row>
    <row r="16" spans="1:7" ht="21.75" customHeight="1">
      <c r="A16" s="134" t="s">
        <v>34</v>
      </c>
      <c r="B16" s="134"/>
      <c r="C16" s="132">
        <v>13888</v>
      </c>
      <c r="D16" s="132">
        <v>1532</v>
      </c>
      <c r="E16" s="124"/>
      <c r="F16" s="133">
        <v>24935</v>
      </c>
      <c r="G16" s="133">
        <v>1472</v>
      </c>
    </row>
    <row r="17" spans="1:7" ht="21.75" customHeight="1">
      <c r="A17" s="134" t="s">
        <v>35</v>
      </c>
      <c r="B17" s="135"/>
      <c r="C17" s="132">
        <v>0</v>
      </c>
      <c r="D17" s="132">
        <v>0</v>
      </c>
      <c r="E17" s="124"/>
      <c r="F17" s="133">
        <v>1250</v>
      </c>
      <c r="G17" s="133">
        <v>0</v>
      </c>
    </row>
    <row r="18" spans="1:7" ht="7.5" customHeight="1">
      <c r="A18" s="134"/>
      <c r="B18" s="135"/>
      <c r="C18" s="138"/>
      <c r="D18" s="132"/>
      <c r="E18" s="124"/>
      <c r="F18" s="191"/>
      <c r="G18" s="133"/>
    </row>
    <row r="19" spans="1:7" ht="21.75" customHeight="1">
      <c r="A19" s="139" t="s">
        <v>36</v>
      </c>
      <c r="B19" s="140"/>
      <c r="C19" s="141">
        <f>SUM(C20:C24)</f>
        <v>23042616</v>
      </c>
      <c r="D19" s="132"/>
      <c r="E19" s="124"/>
      <c r="F19" s="136">
        <v>12089621</v>
      </c>
      <c r="G19" s="133"/>
    </row>
    <row r="20" spans="1:8" ht="21.75" customHeight="1">
      <c r="A20" s="134" t="s">
        <v>37</v>
      </c>
      <c r="B20" s="135"/>
      <c r="C20" s="141">
        <v>4095679</v>
      </c>
      <c r="D20" s="132">
        <v>227946</v>
      </c>
      <c r="E20" s="124"/>
      <c r="F20" s="136">
        <v>3071822</v>
      </c>
      <c r="G20" s="133">
        <v>192069</v>
      </c>
      <c r="H20" s="142"/>
    </row>
    <row r="21" spans="1:9" ht="21.75" customHeight="1">
      <c r="A21" s="134" t="s">
        <v>38</v>
      </c>
      <c r="B21" s="135"/>
      <c r="C21" s="143">
        <v>53456</v>
      </c>
      <c r="D21" s="132">
        <v>781</v>
      </c>
      <c r="E21" s="124"/>
      <c r="F21" s="137">
        <v>30595</v>
      </c>
      <c r="G21" s="133">
        <v>555</v>
      </c>
      <c r="H21" s="142"/>
      <c r="I21" s="142"/>
    </row>
    <row r="22" spans="1:9" ht="21.75" customHeight="1">
      <c r="A22" s="134" t="s">
        <v>246</v>
      </c>
      <c r="B22" s="134"/>
      <c r="C22" s="143">
        <v>758247</v>
      </c>
      <c r="D22" s="132">
        <v>74903</v>
      </c>
      <c r="E22" s="124"/>
      <c r="F22" s="137">
        <v>257425</v>
      </c>
      <c r="G22" s="133">
        <v>32599</v>
      </c>
      <c r="H22" s="142"/>
      <c r="I22" s="142"/>
    </row>
    <row r="23" spans="1:9" ht="21.75" customHeight="1">
      <c r="A23" s="134" t="s">
        <v>88</v>
      </c>
      <c r="B23" s="134"/>
      <c r="C23" s="143">
        <v>7881</v>
      </c>
      <c r="D23" s="132">
        <v>358</v>
      </c>
      <c r="E23" s="124"/>
      <c r="F23" s="137">
        <v>7386</v>
      </c>
      <c r="G23" s="133">
        <v>431</v>
      </c>
      <c r="H23" s="142"/>
      <c r="I23" s="142"/>
    </row>
    <row r="24" spans="1:9" ht="21.75" customHeight="1">
      <c r="A24" s="134" t="s">
        <v>39</v>
      </c>
      <c r="B24" s="135"/>
      <c r="C24" s="141">
        <v>18127353</v>
      </c>
      <c r="D24" s="132">
        <v>2533807</v>
      </c>
      <c r="E24" s="124"/>
      <c r="F24" s="136">
        <v>8722393</v>
      </c>
      <c r="G24" s="133">
        <v>1021913</v>
      </c>
      <c r="H24" s="142"/>
      <c r="I24" s="142"/>
    </row>
    <row r="25" spans="1:9" ht="6.75" customHeight="1">
      <c r="A25" s="134"/>
      <c r="B25" s="144"/>
      <c r="C25" s="138"/>
      <c r="D25" s="138"/>
      <c r="E25" s="124"/>
      <c r="F25" s="191"/>
      <c r="G25" s="191"/>
      <c r="H25" s="145"/>
      <c r="I25" s="146"/>
    </row>
    <row r="26" spans="1:9" ht="21" customHeight="1">
      <c r="A26" s="147" t="s">
        <v>40</v>
      </c>
      <c r="B26" s="148"/>
      <c r="C26" s="149">
        <f>C19+C9</f>
        <v>42905915</v>
      </c>
      <c r="D26" s="149">
        <f>SUM(D10:D24)</f>
        <v>3028849</v>
      </c>
      <c r="E26" s="128"/>
      <c r="F26" s="173">
        <v>25523007</v>
      </c>
      <c r="G26" s="173">
        <v>1387259</v>
      </c>
      <c r="H26" s="145"/>
      <c r="I26" s="146"/>
    </row>
    <row r="27" s="174" customFormat="1" ht="16.5" customHeight="1"/>
    <row r="28" spans="1:2" s="174" customFormat="1" ht="16.5" customHeight="1">
      <c r="A28" s="174" t="s">
        <v>98</v>
      </c>
      <c r="B28" s="123" t="s">
        <v>300</v>
      </c>
    </row>
    <row r="29" spans="1:4" s="264" customFormat="1" ht="19.5" customHeight="1">
      <c r="A29" s="123" t="s">
        <v>165</v>
      </c>
      <c r="B29" s="123" t="s">
        <v>166</v>
      </c>
      <c r="C29" s="123"/>
      <c r="D29" s="123"/>
    </row>
    <row r="30" spans="1:8" s="264" customFormat="1" ht="19.5" customHeight="1">
      <c r="A30" s="265"/>
      <c r="B30" s="123"/>
      <c r="C30" s="123"/>
      <c r="D30" s="123"/>
      <c r="H30" s="263"/>
    </row>
    <row r="31" s="174" customFormat="1" ht="16.5" customHeight="1"/>
    <row r="32" ht="16.5">
      <c r="A32" s="1"/>
    </row>
    <row r="36" ht="16.5">
      <c r="A36" s="192"/>
    </row>
  </sheetData>
  <mergeCells count="4">
    <mergeCell ref="F5:G5"/>
    <mergeCell ref="C5:D5"/>
    <mergeCell ref="F4:G4"/>
    <mergeCell ref="C4:D4"/>
  </mergeCells>
  <printOptions horizontalCentered="1"/>
  <pageMargins left="0.196850393700787" right="0" top="0.2" bottom="0.196850393700787" header="0.393700787401575" footer="0.1"/>
  <pageSetup firstPageNumber="24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1.50390625" style="0" customWidth="1"/>
    <col min="5" max="5" width="21.25390625" style="0" customWidth="1"/>
    <col min="6" max="6" width="12.625" style="0" customWidth="1"/>
    <col min="12" max="12" width="6.875" style="0" customWidth="1"/>
    <col min="13" max="13" width="7.00390625" style="0" customWidth="1"/>
  </cols>
  <sheetData>
    <row r="1" spans="1:10" ht="18.75">
      <c r="A1" s="55" t="s">
        <v>255</v>
      </c>
      <c r="B1" s="55"/>
      <c r="C1" s="1"/>
      <c r="D1" s="1"/>
      <c r="E1" s="1"/>
      <c r="F1" s="1"/>
      <c r="G1" s="6"/>
      <c r="H1" s="6"/>
      <c r="I1" s="6"/>
      <c r="J1" s="6"/>
    </row>
    <row r="2" spans="1:10" ht="18.75">
      <c r="A2" s="55"/>
      <c r="B2" s="55"/>
      <c r="C2" s="1"/>
      <c r="D2" s="1"/>
      <c r="E2" s="1"/>
      <c r="F2" s="1"/>
      <c r="G2" s="6"/>
      <c r="H2" s="6"/>
      <c r="I2" s="6"/>
      <c r="J2" s="6"/>
    </row>
    <row r="3" spans="1:10" ht="18.75">
      <c r="A3" s="55"/>
      <c r="B3" s="55"/>
      <c r="C3" s="1"/>
      <c r="D3" s="1"/>
      <c r="E3" s="1"/>
      <c r="F3" s="1"/>
      <c r="G3" s="6"/>
      <c r="H3" s="6"/>
      <c r="I3" s="6"/>
      <c r="J3" s="6"/>
    </row>
    <row r="4" spans="1:10" ht="16.5">
      <c r="A4" s="166"/>
      <c r="B4" s="166"/>
      <c r="C4" s="5"/>
      <c r="D4" s="5"/>
      <c r="E4" s="8"/>
      <c r="F4" s="1"/>
      <c r="G4" s="6"/>
      <c r="H4" s="6"/>
      <c r="I4" s="6"/>
      <c r="J4" s="6"/>
    </row>
    <row r="5" spans="1:10" ht="18.75" customHeight="1">
      <c r="A5" s="484" t="s">
        <v>14</v>
      </c>
      <c r="B5" s="485"/>
      <c r="C5" s="486" t="s">
        <v>13</v>
      </c>
      <c r="D5" s="487"/>
      <c r="E5" s="830" t="s">
        <v>256</v>
      </c>
      <c r="F5" s="831"/>
      <c r="G5" s="6"/>
      <c r="H5" s="6"/>
      <c r="I5" s="6"/>
      <c r="J5" s="6"/>
    </row>
    <row r="6" spans="1:10" ht="15.75" customHeight="1">
      <c r="A6" s="488"/>
      <c r="B6" s="489"/>
      <c r="C6" s="490"/>
      <c r="D6" s="491"/>
      <c r="E6" s="832" t="s">
        <v>257</v>
      </c>
      <c r="F6" s="833"/>
      <c r="G6" s="6"/>
      <c r="H6" s="6"/>
      <c r="I6" s="6"/>
      <c r="J6" s="6"/>
    </row>
    <row r="7" spans="1:10" ht="16.5">
      <c r="A7" s="224">
        <v>1</v>
      </c>
      <c r="B7" s="159"/>
      <c r="C7" s="158" t="s">
        <v>258</v>
      </c>
      <c r="D7" s="511"/>
      <c r="E7" s="512">
        <v>2122.3</v>
      </c>
      <c r="F7" s="226"/>
      <c r="G7" s="6"/>
      <c r="H7" s="6"/>
      <c r="I7" s="6"/>
      <c r="J7" s="6"/>
    </row>
    <row r="8" spans="1:10" ht="16.5">
      <c r="A8" s="224">
        <v>2</v>
      </c>
      <c r="B8" s="159"/>
      <c r="C8" s="158" t="s">
        <v>259</v>
      </c>
      <c r="D8" s="511"/>
      <c r="E8" s="512">
        <v>1291.5</v>
      </c>
      <c r="F8" s="226"/>
      <c r="G8" s="6"/>
      <c r="H8" s="6"/>
      <c r="I8" s="6"/>
      <c r="J8" s="6"/>
    </row>
    <row r="9" spans="1:10" ht="16.5">
      <c r="A9" s="224">
        <v>3</v>
      </c>
      <c r="B9" s="159"/>
      <c r="C9" s="158" t="s">
        <v>260</v>
      </c>
      <c r="D9" s="511"/>
      <c r="E9" s="512">
        <v>609.8</v>
      </c>
      <c r="F9" s="493"/>
      <c r="G9" s="6"/>
      <c r="H9" s="6"/>
      <c r="I9" s="6"/>
      <c r="J9" s="6"/>
    </row>
    <row r="10" spans="1:10" ht="16.5">
      <c r="A10" s="224">
        <v>4</v>
      </c>
      <c r="B10" s="159"/>
      <c r="C10" s="158" t="s">
        <v>261</v>
      </c>
      <c r="D10" s="511"/>
      <c r="E10" s="512">
        <v>526.9</v>
      </c>
      <c r="F10" s="226"/>
      <c r="G10" s="6"/>
      <c r="H10" s="6"/>
      <c r="I10" s="6"/>
      <c r="J10" s="6"/>
    </row>
    <row r="11" spans="1:10" ht="16.5">
      <c r="A11" s="224">
        <v>5</v>
      </c>
      <c r="B11" s="159"/>
      <c r="C11" s="511" t="s">
        <v>262</v>
      </c>
      <c r="D11" s="511"/>
      <c r="E11" s="512">
        <v>498.6</v>
      </c>
      <c r="F11" s="226" t="s">
        <v>98</v>
      </c>
      <c r="G11" s="6"/>
      <c r="H11" s="6"/>
      <c r="I11" s="6"/>
      <c r="J11" s="6"/>
    </row>
    <row r="12" spans="1:10" ht="16.5">
      <c r="A12" s="224">
        <v>6</v>
      </c>
      <c r="B12" s="159"/>
      <c r="C12" s="158" t="s">
        <v>263</v>
      </c>
      <c r="D12" s="511"/>
      <c r="E12" s="512">
        <v>410.5</v>
      </c>
      <c r="F12" s="226"/>
      <c r="G12" s="6"/>
      <c r="H12" s="6"/>
      <c r="I12" s="6"/>
      <c r="J12" s="6"/>
    </row>
    <row r="13" spans="1:10" ht="16.5">
      <c r="A13" s="224">
        <v>7</v>
      </c>
      <c r="B13" s="159"/>
      <c r="C13" s="158" t="s">
        <v>264</v>
      </c>
      <c r="D13" s="511"/>
      <c r="E13" s="512">
        <v>250.5</v>
      </c>
      <c r="F13" s="226"/>
      <c r="G13" s="6"/>
      <c r="H13" s="6"/>
      <c r="I13" s="6"/>
      <c r="J13" s="6"/>
    </row>
    <row r="14" spans="1:10" ht="16.5">
      <c r="A14" s="224">
        <v>8</v>
      </c>
      <c r="B14" s="159"/>
      <c r="C14" s="158" t="s">
        <v>265</v>
      </c>
      <c r="D14" s="513"/>
      <c r="E14" s="512">
        <v>237.5</v>
      </c>
      <c r="F14" s="226"/>
      <c r="G14" s="6"/>
      <c r="H14" s="6"/>
      <c r="I14" s="6"/>
      <c r="J14" s="6"/>
    </row>
    <row r="15" spans="1:10" ht="16.5">
      <c r="A15" s="224">
        <v>9</v>
      </c>
      <c r="B15" s="159"/>
      <c r="C15" s="158" t="s">
        <v>266</v>
      </c>
      <c r="D15" s="511"/>
      <c r="E15" s="512">
        <v>216.4</v>
      </c>
      <c r="F15" s="226"/>
      <c r="G15" s="6"/>
      <c r="H15" s="6"/>
      <c r="I15" s="6"/>
      <c r="J15" s="6"/>
    </row>
    <row r="16" spans="1:10" ht="16.5">
      <c r="A16" s="222">
        <v>10</v>
      </c>
      <c r="B16" s="494"/>
      <c r="C16" s="178" t="s">
        <v>267</v>
      </c>
      <c r="D16" s="511"/>
      <c r="E16" s="514">
        <v>163.9</v>
      </c>
      <c r="F16" s="223"/>
      <c r="G16" s="6"/>
      <c r="H16" s="6"/>
      <c r="I16" s="6"/>
      <c r="J16" s="6"/>
    </row>
    <row r="17" spans="1:10" ht="27.75" customHeight="1">
      <c r="A17" s="273" t="s">
        <v>106</v>
      </c>
      <c r="B17" s="495"/>
      <c r="C17" s="178"/>
      <c r="D17" s="496"/>
      <c r="E17" s="497"/>
      <c r="F17" s="496"/>
      <c r="G17" s="6"/>
      <c r="H17" s="6"/>
      <c r="I17" s="6"/>
      <c r="J17" s="6"/>
    </row>
    <row r="18" spans="1:10" ht="16.5">
      <c r="A18" s="224">
        <v>13</v>
      </c>
      <c r="B18" s="159"/>
      <c r="C18" s="341" t="s">
        <v>268</v>
      </c>
      <c r="D18" s="511"/>
      <c r="E18" s="515">
        <v>96.5</v>
      </c>
      <c r="F18" s="226"/>
      <c r="G18" s="6"/>
      <c r="H18" s="6"/>
      <c r="I18" s="6"/>
      <c r="J18" s="6"/>
    </row>
    <row r="19" spans="1:10" ht="16.5">
      <c r="A19" s="224">
        <v>17</v>
      </c>
      <c r="B19" s="159"/>
      <c r="C19" s="341" t="s">
        <v>269</v>
      </c>
      <c r="D19" s="511"/>
      <c r="E19" s="516">
        <v>46.6</v>
      </c>
      <c r="F19" s="226"/>
      <c r="G19" s="6"/>
      <c r="H19" s="6"/>
      <c r="I19" s="6"/>
      <c r="J19" s="6"/>
    </row>
    <row r="20" spans="1:10" ht="16.5">
      <c r="A20" s="224">
        <v>19</v>
      </c>
      <c r="B20" s="159"/>
      <c r="C20" s="341" t="s">
        <v>138</v>
      </c>
      <c r="D20" s="511"/>
      <c r="E20" s="516">
        <v>33.4</v>
      </c>
      <c r="F20" s="226"/>
      <c r="G20" s="6"/>
      <c r="H20" s="6"/>
      <c r="I20" s="6"/>
      <c r="J20" s="6"/>
    </row>
    <row r="21" spans="1:10" ht="16.5">
      <c r="A21" s="222">
        <v>21</v>
      </c>
      <c r="B21" s="229"/>
      <c r="C21" s="228" t="s">
        <v>116</v>
      </c>
      <c r="D21" s="517"/>
      <c r="E21" s="518">
        <v>27.7</v>
      </c>
      <c r="F21" s="223"/>
      <c r="G21" s="6"/>
      <c r="H21" s="6"/>
      <c r="I21" s="6"/>
      <c r="J21" s="6"/>
    </row>
    <row r="22" spans="1:10" ht="16.5">
      <c r="A22" s="6"/>
      <c r="B22" s="6"/>
      <c r="C22" s="6"/>
      <c r="D22" s="1"/>
      <c r="E22" s="1"/>
      <c r="F22" s="2"/>
      <c r="G22" s="6"/>
      <c r="H22" s="6"/>
      <c r="I22" s="6"/>
      <c r="J22" s="6"/>
    </row>
    <row r="23" spans="1:10" ht="16.5">
      <c r="A23" s="6" t="s">
        <v>79</v>
      </c>
      <c r="B23" s="6"/>
      <c r="C23" s="6"/>
      <c r="D23" s="6"/>
      <c r="E23" s="6"/>
      <c r="F23" s="3"/>
      <c r="G23" s="6"/>
      <c r="H23" s="6"/>
      <c r="I23" s="6"/>
      <c r="J23" s="6"/>
    </row>
    <row r="24" spans="1:10" ht="9.75" customHeight="1">
      <c r="A24" s="6"/>
      <c r="B24" s="6"/>
      <c r="C24" s="6"/>
      <c r="D24" s="6"/>
      <c r="E24" s="6"/>
      <c r="F24" s="3"/>
      <c r="G24" s="6"/>
      <c r="H24" s="6"/>
      <c r="I24" s="6"/>
      <c r="J24" s="6"/>
    </row>
    <row r="25" spans="1:10" ht="16.5">
      <c r="A25" s="6" t="s">
        <v>270</v>
      </c>
      <c r="B25" s="6"/>
      <c r="C25" s="6"/>
      <c r="D25" s="6"/>
      <c r="E25" s="6"/>
      <c r="F25" s="3"/>
      <c r="G25" s="6"/>
      <c r="H25" s="6"/>
      <c r="I25" s="6"/>
      <c r="J25" s="6"/>
    </row>
    <row r="26" spans="1:10" ht="9.75" customHeight="1">
      <c r="A26" s="6"/>
      <c r="B26" s="6"/>
      <c r="C26" s="6"/>
      <c r="D26" s="6"/>
      <c r="E26" s="6"/>
      <c r="F26" s="3"/>
      <c r="G26" s="6"/>
      <c r="H26" s="6"/>
      <c r="I26" s="6"/>
      <c r="J26" s="6"/>
    </row>
    <row r="27" spans="1:10" ht="16.5">
      <c r="A27" s="6" t="s">
        <v>271</v>
      </c>
      <c r="B27" s="6"/>
      <c r="C27" s="6"/>
      <c r="D27" s="6"/>
      <c r="E27" s="6"/>
      <c r="F27" s="3"/>
      <c r="G27" s="6"/>
      <c r="H27" s="6"/>
      <c r="I27" s="6"/>
      <c r="J27" s="6"/>
    </row>
    <row r="28" spans="1:10" ht="9.75" customHeight="1">
      <c r="A28" s="6"/>
      <c r="B28" s="6"/>
      <c r="C28" s="6"/>
      <c r="D28" s="6"/>
      <c r="E28" s="6"/>
      <c r="F28" s="3"/>
      <c r="G28" s="6"/>
      <c r="H28" s="6"/>
      <c r="I28" s="6"/>
      <c r="J28" s="6"/>
    </row>
    <row r="29" spans="1:9" ht="16.5">
      <c r="A29" s="6" t="s">
        <v>46</v>
      </c>
      <c r="F29" s="6"/>
      <c r="I29" s="6"/>
    </row>
    <row r="30" spans="1:10" ht="9.75" customHeight="1">
      <c r="A30" s="6"/>
      <c r="B30" s="6"/>
      <c r="C30" s="6"/>
      <c r="D30" s="6"/>
      <c r="E30" s="6"/>
      <c r="F30" s="3"/>
      <c r="G30" s="6"/>
      <c r="H30" s="6"/>
      <c r="I30" s="6"/>
      <c r="J30" s="6"/>
    </row>
    <row r="31" spans="1:11" ht="16.5">
      <c r="A31" s="6" t="s">
        <v>487</v>
      </c>
      <c r="K31" s="118"/>
    </row>
  </sheetData>
  <mergeCells count="2">
    <mergeCell ref="E5:F5"/>
    <mergeCell ref="E6:F6"/>
  </mergeCells>
  <printOptions/>
  <pageMargins left="0.748031496062992" right="0" top="0.984251968503937" bottom="0.196850393700787" header="0.511811023622047" footer="0.1"/>
  <pageSetup firstPageNumber="25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1.50390625" style="0" customWidth="1"/>
    <col min="5" max="5" width="22.875" style="0" customWidth="1"/>
    <col min="6" max="6" width="11.125" style="0" customWidth="1"/>
    <col min="12" max="12" width="6.875" style="0" customWidth="1"/>
    <col min="13" max="13" width="7.00390625" style="0" customWidth="1"/>
  </cols>
  <sheetData>
    <row r="1" spans="1:10" ht="18.75">
      <c r="A1" s="55" t="s">
        <v>272</v>
      </c>
      <c r="B1" s="55"/>
      <c r="C1" s="1"/>
      <c r="D1" s="1"/>
      <c r="E1" s="1"/>
      <c r="F1" s="1"/>
      <c r="G1" s="6"/>
      <c r="H1" s="6"/>
      <c r="I1" s="6"/>
      <c r="J1" s="6"/>
    </row>
    <row r="2" spans="1:10" ht="18.75">
      <c r="A2" s="55"/>
      <c r="B2" s="55"/>
      <c r="C2" s="1"/>
      <c r="D2" s="1"/>
      <c r="E2" s="1"/>
      <c r="F2" s="1"/>
      <c r="G2" s="6"/>
      <c r="H2" s="6"/>
      <c r="I2" s="6"/>
      <c r="J2" s="6"/>
    </row>
    <row r="3" spans="1:10" ht="18.75">
      <c r="A3" s="55"/>
      <c r="B3" s="55"/>
      <c r="C3" s="1"/>
      <c r="D3" s="499"/>
      <c r="E3" s="1"/>
      <c r="F3" s="1"/>
      <c r="G3" s="6"/>
      <c r="H3" s="6"/>
      <c r="I3" s="6"/>
      <c r="J3" s="6"/>
    </row>
    <row r="4" spans="1:10" ht="16.5">
      <c r="A4" s="166"/>
      <c r="B4" s="166"/>
      <c r="C4" s="5"/>
      <c r="D4" s="5"/>
      <c r="E4" s="8"/>
      <c r="F4" s="1"/>
      <c r="G4" s="6"/>
      <c r="H4" s="6"/>
      <c r="I4" s="6"/>
      <c r="J4" s="6"/>
    </row>
    <row r="5" spans="1:10" ht="18.75" customHeight="1">
      <c r="A5" s="484" t="s">
        <v>14</v>
      </c>
      <c r="B5" s="485"/>
      <c r="C5" s="486" t="s">
        <v>13</v>
      </c>
      <c r="D5" s="487"/>
      <c r="E5" s="830" t="s">
        <v>273</v>
      </c>
      <c r="F5" s="831"/>
      <c r="G5" s="6"/>
      <c r="H5" s="6"/>
      <c r="I5" s="6"/>
      <c r="J5" s="6"/>
    </row>
    <row r="6" spans="1:10" ht="15.75" customHeight="1">
      <c r="A6" s="488"/>
      <c r="B6" s="489"/>
      <c r="C6" s="490"/>
      <c r="D6" s="491"/>
      <c r="E6" s="832" t="s">
        <v>101</v>
      </c>
      <c r="F6" s="833"/>
      <c r="G6" s="6"/>
      <c r="H6" s="6"/>
      <c r="I6" s="6"/>
      <c r="J6" s="6"/>
    </row>
    <row r="7" spans="1:10" ht="16.5">
      <c r="A7" s="224">
        <v>1</v>
      </c>
      <c r="B7" s="159"/>
      <c r="C7" s="158" t="s">
        <v>260</v>
      </c>
      <c r="D7" s="503"/>
      <c r="E7" s="504">
        <v>386335399</v>
      </c>
      <c r="F7" s="226"/>
      <c r="G7" s="6"/>
      <c r="H7" s="6"/>
      <c r="I7" s="6"/>
      <c r="J7" s="6"/>
    </row>
    <row r="8" spans="1:10" ht="16.5">
      <c r="A8" s="224">
        <v>2</v>
      </c>
      <c r="B8" s="159"/>
      <c r="C8" s="158" t="s">
        <v>259</v>
      </c>
      <c r="D8" s="505"/>
      <c r="E8" s="504">
        <v>111979140</v>
      </c>
      <c r="F8" s="493"/>
      <c r="G8" s="6"/>
      <c r="H8" s="6"/>
      <c r="I8" s="6"/>
      <c r="J8" s="6"/>
    </row>
    <row r="9" spans="1:10" ht="16.5">
      <c r="A9" s="224">
        <v>3</v>
      </c>
      <c r="B9" s="159"/>
      <c r="C9" s="158" t="s">
        <v>258</v>
      </c>
      <c r="D9" s="505"/>
      <c r="E9" s="504">
        <v>42262061</v>
      </c>
      <c r="F9" s="226"/>
      <c r="G9" s="6"/>
      <c r="H9" s="6"/>
      <c r="I9" s="6"/>
      <c r="J9" s="6"/>
    </row>
    <row r="10" spans="1:10" ht="16.5">
      <c r="A10" s="224">
        <v>4</v>
      </c>
      <c r="B10" s="159"/>
      <c r="C10" s="158" t="s">
        <v>263</v>
      </c>
      <c r="D10" s="505"/>
      <c r="E10" s="504">
        <v>30564714</v>
      </c>
      <c r="F10" s="226"/>
      <c r="G10" s="6"/>
      <c r="H10" s="6"/>
      <c r="I10" s="6"/>
      <c r="J10" s="6"/>
    </row>
    <row r="11" spans="1:10" ht="16.5">
      <c r="A11" s="224">
        <v>5</v>
      </c>
      <c r="B11" s="159"/>
      <c r="C11" s="158" t="s">
        <v>269</v>
      </c>
      <c r="D11" s="505"/>
      <c r="E11" s="504">
        <v>3573884</v>
      </c>
      <c r="F11" s="226"/>
      <c r="G11" s="6"/>
      <c r="H11" s="6"/>
      <c r="I11" s="6"/>
      <c r="J11" s="6"/>
    </row>
    <row r="12" spans="1:10" ht="16.5">
      <c r="A12" s="224">
        <v>6</v>
      </c>
      <c r="B12" s="159"/>
      <c r="C12" s="158" t="s">
        <v>283</v>
      </c>
      <c r="D12" s="505"/>
      <c r="E12" s="504">
        <v>2967881</v>
      </c>
      <c r="F12" s="226"/>
      <c r="G12" s="6"/>
      <c r="H12" s="6"/>
      <c r="I12" s="6"/>
      <c r="J12" s="6"/>
    </row>
    <row r="13" spans="1:10" ht="16.5">
      <c r="A13" s="224">
        <v>7</v>
      </c>
      <c r="B13" s="159"/>
      <c r="C13" s="158" t="s">
        <v>264</v>
      </c>
      <c r="D13" s="505"/>
      <c r="E13" s="504">
        <v>2270403</v>
      </c>
      <c r="F13" s="226"/>
      <c r="G13" s="6"/>
      <c r="H13" s="6"/>
      <c r="I13" s="6"/>
      <c r="J13" s="6"/>
    </row>
    <row r="14" spans="1:10" ht="16.5">
      <c r="A14" s="224">
        <v>8</v>
      </c>
      <c r="B14" s="159"/>
      <c r="C14" s="158" t="s">
        <v>138</v>
      </c>
      <c r="D14" s="505"/>
      <c r="E14" s="504">
        <v>1766364</v>
      </c>
      <c r="F14" s="226"/>
      <c r="G14" s="6"/>
      <c r="H14" s="6"/>
      <c r="I14" s="6"/>
      <c r="J14" s="6"/>
    </row>
    <row r="15" spans="1:10" ht="16.5">
      <c r="A15" s="224">
        <v>9</v>
      </c>
      <c r="B15" s="159"/>
      <c r="C15" s="158" t="s">
        <v>175</v>
      </c>
      <c r="D15" s="506"/>
      <c r="E15" s="504">
        <v>1732121</v>
      </c>
      <c r="F15" s="226"/>
      <c r="G15" s="6"/>
      <c r="H15" s="6"/>
      <c r="I15" s="6"/>
      <c r="J15" s="6"/>
    </row>
    <row r="16" spans="1:10" ht="16.5">
      <c r="A16" s="222">
        <v>10</v>
      </c>
      <c r="B16" s="494"/>
      <c r="C16" s="178" t="s">
        <v>116</v>
      </c>
      <c r="D16" s="505"/>
      <c r="E16" s="504">
        <v>1515256</v>
      </c>
      <c r="F16" s="223"/>
      <c r="G16" s="6"/>
      <c r="H16" s="6"/>
      <c r="I16" s="6"/>
      <c r="J16" s="6"/>
    </row>
    <row r="17" spans="1:10" ht="30" customHeight="1">
      <c r="A17" s="273" t="s">
        <v>106</v>
      </c>
      <c r="B17" s="500"/>
      <c r="C17" s="228"/>
      <c r="D17" s="507"/>
      <c r="E17" s="508"/>
      <c r="F17" s="496"/>
      <c r="G17" s="6"/>
      <c r="H17" s="6"/>
      <c r="I17" s="6"/>
      <c r="J17" s="6"/>
    </row>
    <row r="18" spans="1:10" ht="16.5">
      <c r="A18" s="501">
        <v>17</v>
      </c>
      <c r="B18" s="500"/>
      <c r="C18" s="509" t="s">
        <v>114</v>
      </c>
      <c r="D18" s="507"/>
      <c r="E18" s="510">
        <v>455245</v>
      </c>
      <c r="F18" s="496"/>
      <c r="G18" s="6"/>
      <c r="H18" s="6"/>
      <c r="I18" s="6"/>
      <c r="J18" s="6"/>
    </row>
    <row r="19" spans="1:10" ht="16.5">
      <c r="A19" s="159"/>
      <c r="B19" s="159"/>
      <c r="C19" s="498"/>
      <c r="D19" s="492"/>
      <c r="E19" s="502"/>
      <c r="F19" s="158"/>
      <c r="G19" s="6"/>
      <c r="H19" s="6"/>
      <c r="I19" s="6"/>
      <c r="J19" s="6"/>
    </row>
    <row r="20" spans="1:10" ht="12.75" customHeight="1">
      <c r="A20" s="6"/>
      <c r="B20" s="6"/>
      <c r="C20" s="6"/>
      <c r="D20" s="1"/>
      <c r="E20" s="1"/>
      <c r="F20" s="2"/>
      <c r="G20" s="6"/>
      <c r="H20" s="6"/>
      <c r="I20" s="6"/>
      <c r="J20" s="6"/>
    </row>
    <row r="21" spans="1:10" ht="16.5">
      <c r="A21" s="6" t="s">
        <v>79</v>
      </c>
      <c r="B21" s="6"/>
      <c r="C21" s="6"/>
      <c r="D21" s="6"/>
      <c r="E21" s="6"/>
      <c r="F21" s="3"/>
      <c r="G21" s="6"/>
      <c r="H21" s="6"/>
      <c r="I21" s="6"/>
      <c r="J21" s="6"/>
    </row>
    <row r="22" spans="1:10" ht="9.75" customHeight="1">
      <c r="A22" s="6"/>
      <c r="B22" s="6"/>
      <c r="C22" s="6"/>
      <c r="D22" s="6"/>
      <c r="E22" s="6"/>
      <c r="F22" s="3"/>
      <c r="G22" s="6"/>
      <c r="H22" s="6"/>
      <c r="I22" s="6"/>
      <c r="J22" s="6"/>
    </row>
    <row r="23" spans="1:10" ht="16.5">
      <c r="A23" s="6" t="s">
        <v>274</v>
      </c>
      <c r="B23" s="6"/>
      <c r="C23" s="6"/>
      <c r="D23" s="6"/>
      <c r="E23" s="6"/>
      <c r="F23" s="3"/>
      <c r="G23" s="6"/>
      <c r="H23" s="6"/>
      <c r="I23" s="6"/>
      <c r="J23" s="6"/>
    </row>
    <row r="24" spans="1:10" ht="11.25" customHeight="1">
      <c r="A24" s="6" t="s">
        <v>275</v>
      </c>
      <c r="B24" s="6"/>
      <c r="C24" s="6"/>
      <c r="D24" s="6"/>
      <c r="E24" s="6"/>
      <c r="F24" s="3"/>
      <c r="G24" s="6"/>
      <c r="H24" s="6"/>
      <c r="I24" s="6"/>
      <c r="J24" s="6"/>
    </row>
    <row r="25" spans="1:10" ht="9.75" customHeight="1">
      <c r="A25" s="6"/>
      <c r="B25" s="6"/>
      <c r="C25" s="6"/>
      <c r="D25" s="6"/>
      <c r="E25" s="6"/>
      <c r="F25" s="3"/>
      <c r="G25" s="6"/>
      <c r="H25" s="6"/>
      <c r="I25" s="6"/>
      <c r="J25" s="6"/>
    </row>
    <row r="26" spans="1:10" ht="16.5">
      <c r="A26" s="6" t="s">
        <v>270</v>
      </c>
      <c r="B26" s="6"/>
      <c r="C26" s="6"/>
      <c r="D26" s="6"/>
      <c r="E26" s="6"/>
      <c r="F26" s="3"/>
      <c r="G26" s="6"/>
      <c r="H26" s="6"/>
      <c r="I26" s="6"/>
      <c r="J26" s="6"/>
    </row>
    <row r="27" spans="1:10" ht="9.75" customHeight="1">
      <c r="A27" s="6"/>
      <c r="B27" s="6"/>
      <c r="C27" s="6"/>
      <c r="D27" s="6"/>
      <c r="E27" s="6"/>
      <c r="F27" s="3"/>
      <c r="G27" s="6"/>
      <c r="H27" s="6"/>
      <c r="I27" s="6"/>
      <c r="J27" s="6"/>
    </row>
    <row r="28" spans="1:10" ht="16.5">
      <c r="A28" s="6" t="s">
        <v>276</v>
      </c>
      <c r="B28" s="6"/>
      <c r="C28" s="6"/>
      <c r="D28" s="6"/>
      <c r="E28" s="6"/>
      <c r="F28" s="3"/>
      <c r="G28" s="6"/>
      <c r="H28" s="6"/>
      <c r="I28" s="6"/>
      <c r="J28" s="6"/>
    </row>
    <row r="29" spans="1:9" ht="11.25" customHeight="1">
      <c r="A29" s="6" t="s">
        <v>277</v>
      </c>
      <c r="F29" s="6"/>
      <c r="I29" s="6"/>
    </row>
    <row r="30" spans="1:10" ht="9.75" customHeight="1">
      <c r="A30" s="6"/>
      <c r="B30" s="6"/>
      <c r="C30" s="6"/>
      <c r="D30" s="6"/>
      <c r="E30" s="6"/>
      <c r="F30" s="3"/>
      <c r="G30" s="6"/>
      <c r="H30" s="6"/>
      <c r="I30" s="6"/>
      <c r="J30" s="6"/>
    </row>
    <row r="31" ht="12" customHeight="1">
      <c r="A31" s="6" t="s">
        <v>46</v>
      </c>
    </row>
    <row r="32" ht="11.25" customHeight="1"/>
    <row r="33" spans="1:11" ht="16.5">
      <c r="A33" s="6"/>
      <c r="K33" s="118"/>
    </row>
  </sheetData>
  <mergeCells count="2">
    <mergeCell ref="E5:F5"/>
    <mergeCell ref="E6:F6"/>
  </mergeCells>
  <printOptions/>
  <pageMargins left="0.748031496062992" right="0" top="0.984251968503937" bottom="0.196850393700787" header="0.511811023622047" footer="0.1"/>
  <pageSetup firstPageNumber="26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00390625" defaultRowHeight="16.5"/>
  <cols>
    <col min="1" max="1" width="67.00390625" style="699" customWidth="1"/>
    <col min="2" max="2" width="3.375" style="699" customWidth="1"/>
    <col min="3" max="3" width="17.00390625" style="699" customWidth="1"/>
    <col min="4" max="4" width="20.125" style="699" customWidth="1"/>
    <col min="5" max="5" width="8.00390625" style="699" hidden="1" customWidth="1"/>
    <col min="6" max="16384" width="8.00390625" style="699" customWidth="1"/>
  </cols>
  <sheetData>
    <row r="1" spans="1:5" ht="22.5">
      <c r="A1" s="698" t="s">
        <v>385</v>
      </c>
      <c r="B1" s="1"/>
      <c r="C1" s="1"/>
      <c r="D1" s="1"/>
      <c r="E1" s="1"/>
    </row>
    <row r="2" spans="1:5" ht="15.75">
      <c r="A2" s="700"/>
      <c r="B2" s="701"/>
      <c r="C2" s="602"/>
      <c r="D2" s="702"/>
      <c r="E2" s="1"/>
    </row>
    <row r="3" spans="1:5" ht="15.75">
      <c r="A3" s="703"/>
      <c r="B3" s="704"/>
      <c r="C3" s="834" t="s">
        <v>386</v>
      </c>
      <c r="D3" s="834"/>
      <c r="E3" s="1"/>
    </row>
    <row r="4" spans="1:5" ht="16.5" thickBot="1">
      <c r="A4" s="705"/>
      <c r="B4" s="706"/>
      <c r="C4" s="707" t="s">
        <v>200</v>
      </c>
      <c r="D4" s="708" t="s">
        <v>90</v>
      </c>
      <c r="E4" s="1"/>
    </row>
    <row r="5" spans="1:5" ht="14.25" customHeight="1">
      <c r="A5" s="709"/>
      <c r="B5" s="710"/>
      <c r="C5" s="711"/>
      <c r="D5" s="711"/>
      <c r="E5" s="1"/>
    </row>
    <row r="6" spans="1:5" ht="20.25" customHeight="1">
      <c r="A6" s="709" t="s">
        <v>387</v>
      </c>
      <c r="B6" s="704"/>
      <c r="E6" s="1"/>
    </row>
    <row r="7" spans="1:5" ht="16.5">
      <c r="A7" s="712"/>
      <c r="B7" s="704"/>
      <c r="E7" s="1"/>
    </row>
    <row r="8" spans="1:5" ht="15.75">
      <c r="A8" s="713" t="s">
        <v>388</v>
      </c>
      <c r="B8" s="704"/>
      <c r="C8" s="714">
        <v>259417</v>
      </c>
      <c r="D8" s="715">
        <v>149617</v>
      </c>
      <c r="E8" s="1"/>
    </row>
    <row r="9" spans="1:5" ht="12" customHeight="1">
      <c r="A9" s="713"/>
      <c r="B9" s="704"/>
      <c r="C9" s="714"/>
      <c r="D9" s="715"/>
      <c r="E9" s="1"/>
    </row>
    <row r="10" spans="1:5" ht="15.75">
      <c r="A10" s="713" t="s">
        <v>389</v>
      </c>
      <c r="B10" s="704"/>
      <c r="C10" s="716" t="s">
        <v>390</v>
      </c>
      <c r="D10" s="717" t="s">
        <v>391</v>
      </c>
      <c r="E10" s="1"/>
    </row>
    <row r="11" spans="1:5" ht="12" customHeight="1">
      <c r="A11" s="713"/>
      <c r="B11" s="704"/>
      <c r="C11" s="709"/>
      <c r="D11" s="710"/>
      <c r="E11" s="1"/>
    </row>
    <row r="12" spans="1:5" ht="15.75">
      <c r="A12" s="713" t="s">
        <v>392</v>
      </c>
      <c r="B12" s="704"/>
      <c r="C12" s="716" t="s">
        <v>393</v>
      </c>
      <c r="D12" s="717" t="s">
        <v>394</v>
      </c>
      <c r="E12" s="1"/>
    </row>
    <row r="13" spans="1:5" ht="15.75">
      <c r="A13" s="713"/>
      <c r="B13" s="704"/>
      <c r="C13" s="709"/>
      <c r="D13" s="710"/>
      <c r="E13" s="1"/>
    </row>
    <row r="14" spans="1:5" ht="15.75">
      <c r="A14" s="710"/>
      <c r="B14" s="704"/>
      <c r="C14" s="718"/>
      <c r="D14" s="711"/>
      <c r="E14" s="1"/>
    </row>
    <row r="15" spans="1:5" ht="20.25" customHeight="1">
      <c r="A15" s="709" t="s">
        <v>395</v>
      </c>
      <c r="B15" s="704"/>
      <c r="C15" s="836"/>
      <c r="D15" s="835" t="s">
        <v>241</v>
      </c>
      <c r="E15" s="1"/>
    </row>
    <row r="16" spans="1:5" ht="16.5">
      <c r="A16" s="712"/>
      <c r="B16" s="704"/>
      <c r="C16" s="836"/>
      <c r="D16" s="835"/>
      <c r="E16" s="1"/>
    </row>
    <row r="17" spans="1:5" ht="15.75">
      <c r="A17" s="713" t="s">
        <v>396</v>
      </c>
      <c r="B17" s="704"/>
      <c r="C17" s="714">
        <v>36259</v>
      </c>
      <c r="D17" s="719">
        <v>25353</v>
      </c>
      <c r="E17" s="1"/>
    </row>
    <row r="18" spans="1:5" ht="12" customHeight="1">
      <c r="A18" s="713"/>
      <c r="B18" s="704"/>
      <c r="C18" s="716"/>
      <c r="D18" s="711"/>
      <c r="E18" s="1"/>
    </row>
    <row r="19" spans="1:5" ht="15.75">
      <c r="A19" s="713" t="s">
        <v>397</v>
      </c>
      <c r="B19" s="704"/>
      <c r="C19" s="716" t="s">
        <v>398</v>
      </c>
      <c r="D19" s="711" t="s">
        <v>399</v>
      </c>
      <c r="E19" s="1"/>
    </row>
    <row r="20" spans="1:5" ht="12" customHeight="1">
      <c r="A20" s="710"/>
      <c r="B20" s="704"/>
      <c r="C20" s="709"/>
      <c r="D20" s="711"/>
      <c r="E20" s="1"/>
    </row>
    <row r="21" spans="1:5" ht="15.75">
      <c r="A21" s="713" t="s">
        <v>392</v>
      </c>
      <c r="B21" s="704"/>
      <c r="C21" s="716" t="s">
        <v>400</v>
      </c>
      <c r="D21" s="711" t="s">
        <v>401</v>
      </c>
      <c r="E21" s="1"/>
    </row>
    <row r="22" spans="1:5" ht="15.75">
      <c r="A22" s="710"/>
      <c r="B22" s="704"/>
      <c r="C22" s="709"/>
      <c r="D22" s="711"/>
      <c r="E22" s="1"/>
    </row>
    <row r="23" spans="1:5" ht="15.75">
      <c r="A23" s="710"/>
      <c r="B23" s="704"/>
      <c r="C23" s="718"/>
      <c r="D23" s="711"/>
      <c r="E23" s="1"/>
    </row>
    <row r="24" spans="1:5" ht="20.25" customHeight="1">
      <c r="A24" s="709" t="s">
        <v>402</v>
      </c>
      <c r="B24" s="704"/>
      <c r="C24" s="836"/>
      <c r="D24" s="835"/>
      <c r="E24" s="1"/>
    </row>
    <row r="25" spans="1:5" ht="15.75">
      <c r="A25" s="709"/>
      <c r="B25" s="704"/>
      <c r="C25" s="836"/>
      <c r="D25" s="835"/>
      <c r="E25" s="1"/>
    </row>
    <row r="26" spans="1:5" ht="15.75">
      <c r="A26" s="720"/>
      <c r="B26" s="704"/>
      <c r="C26" s="836"/>
      <c r="D26" s="835"/>
      <c r="E26" s="1"/>
    </row>
    <row r="27" spans="1:5" ht="15.75">
      <c r="A27" s="713" t="s">
        <v>403</v>
      </c>
      <c r="B27" s="704"/>
      <c r="C27" s="714">
        <v>586</v>
      </c>
      <c r="D27" s="719">
        <v>349</v>
      </c>
      <c r="E27" s="1"/>
    </row>
    <row r="28" spans="1:5" ht="12" customHeight="1">
      <c r="A28" s="720"/>
      <c r="B28" s="704"/>
      <c r="E28" s="1"/>
    </row>
    <row r="29" spans="1:5" ht="15.75">
      <c r="A29" s="713" t="s">
        <v>404</v>
      </c>
      <c r="B29" s="704"/>
      <c r="C29" s="716" t="s">
        <v>405</v>
      </c>
      <c r="D29" s="711" t="s">
        <v>406</v>
      </c>
      <c r="E29" s="1"/>
    </row>
    <row r="30" spans="1:5" ht="12" customHeight="1">
      <c r="A30" s="720"/>
      <c r="B30" s="704"/>
      <c r="C30" s="709"/>
      <c r="D30" s="711"/>
      <c r="E30" s="1"/>
    </row>
    <row r="31" spans="1:5" ht="15.75">
      <c r="A31" s="713" t="s">
        <v>392</v>
      </c>
      <c r="B31" s="704"/>
      <c r="C31" s="721" t="s">
        <v>407</v>
      </c>
      <c r="D31" s="722" t="s">
        <v>408</v>
      </c>
      <c r="E31" s="1"/>
    </row>
    <row r="32" spans="1:5" ht="15.75">
      <c r="A32" s="1"/>
      <c r="B32" s="704"/>
      <c r="C32" s="721"/>
      <c r="D32" s="722"/>
      <c r="E32" s="1"/>
    </row>
    <row r="33" spans="2:5" ht="15.75">
      <c r="B33" s="723"/>
      <c r="C33" s="721"/>
      <c r="D33" s="722"/>
      <c r="E33" s="1"/>
    </row>
    <row r="34" spans="1:5" ht="15.75">
      <c r="A34" s="1"/>
      <c r="B34" s="723"/>
      <c r="C34" s="721"/>
      <c r="D34" s="722"/>
      <c r="E34" s="1"/>
    </row>
    <row r="35" spans="1:8" ht="15.75">
      <c r="A35" s="6" t="s">
        <v>492</v>
      </c>
      <c r="B35" s="723"/>
      <c r="C35" s="721"/>
      <c r="D35" s="722"/>
      <c r="E35" s="1"/>
      <c r="H35" s="118"/>
    </row>
    <row r="36" spans="1:5" ht="15.75">
      <c r="A36" s="1"/>
      <c r="B36" s="723"/>
      <c r="C36" s="721"/>
      <c r="D36" s="722"/>
      <c r="E36" s="1"/>
    </row>
    <row r="37" spans="1:5" ht="15.75">
      <c r="A37" s="1"/>
      <c r="B37" s="723"/>
      <c r="C37" s="721"/>
      <c r="D37" s="722"/>
      <c r="E37" s="1"/>
    </row>
    <row r="38" spans="1:5" ht="15.75">
      <c r="A38" s="1"/>
      <c r="B38" s="723"/>
      <c r="C38" s="721"/>
      <c r="D38" s="722"/>
      <c r="E38" s="1"/>
    </row>
    <row r="39" spans="1:5" ht="15.75">
      <c r="A39" s="1"/>
      <c r="B39" s="723"/>
      <c r="C39" s="721"/>
      <c r="D39" s="722"/>
      <c r="E39" s="1"/>
    </row>
  </sheetData>
  <mergeCells count="5">
    <mergeCell ref="C3:D3"/>
    <mergeCell ref="D24:D26"/>
    <mergeCell ref="C24:C26"/>
    <mergeCell ref="D15:D16"/>
    <mergeCell ref="C15:C16"/>
  </mergeCells>
  <printOptions/>
  <pageMargins left="0.94488188976378" right="0" top="0.708661417322835" bottom="0.196850393700787" header="0.393700787401575" footer="0.1"/>
  <pageSetup firstPageNumber="27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00390625" defaultRowHeight="16.5"/>
  <cols>
    <col min="1" max="1" width="76.375" style="699" customWidth="1"/>
    <col min="2" max="2" width="1.37890625" style="699" customWidth="1"/>
    <col min="3" max="3" width="21.50390625" style="699" customWidth="1"/>
    <col min="4" max="4" width="19.125" style="699" customWidth="1"/>
    <col min="5" max="16384" width="8.00390625" style="699" customWidth="1"/>
  </cols>
  <sheetData>
    <row r="1" spans="1:4" ht="22.5">
      <c r="A1" s="698" t="s">
        <v>385</v>
      </c>
      <c r="B1" s="1"/>
      <c r="C1" s="1"/>
      <c r="D1" s="1"/>
    </row>
    <row r="2" spans="1:4" ht="15.75">
      <c r="A2" s="720"/>
      <c r="B2" s="1"/>
      <c r="C2" s="62"/>
      <c r="D2" s="1"/>
    </row>
    <row r="3" spans="1:4" ht="15.75" customHeight="1">
      <c r="A3" s="720"/>
      <c r="B3" s="1"/>
      <c r="C3" s="837" t="s">
        <v>409</v>
      </c>
      <c r="D3" s="837"/>
    </row>
    <row r="4" spans="1:4" ht="16.5" thickBot="1">
      <c r="A4" s="705"/>
      <c r="B4" s="724"/>
      <c r="C4" s="707" t="s">
        <v>200</v>
      </c>
      <c r="D4" s="708" t="s">
        <v>90</v>
      </c>
    </row>
    <row r="5" spans="1:4" ht="15.75">
      <c r="A5" s="703"/>
      <c r="B5" s="8"/>
      <c r="C5" s="725"/>
      <c r="D5" s="726"/>
    </row>
    <row r="6" spans="1:4" ht="22.5" customHeight="1">
      <c r="A6" s="709" t="s">
        <v>410</v>
      </c>
      <c r="B6" s="1"/>
      <c r="C6" s="727">
        <v>0.9972</v>
      </c>
      <c r="D6" s="728">
        <v>0.9978</v>
      </c>
    </row>
    <row r="7" spans="1:2" ht="15.75">
      <c r="A7" s="710"/>
      <c r="B7" s="1"/>
    </row>
    <row r="8" spans="1:4" ht="15.75">
      <c r="A8" s="720"/>
      <c r="B8" s="1"/>
      <c r="C8" s="718"/>
      <c r="D8" s="729"/>
    </row>
    <row r="9" spans="1:4" ht="36" customHeight="1">
      <c r="A9" s="709" t="s">
        <v>411</v>
      </c>
      <c r="B9" s="1"/>
      <c r="C9" s="727">
        <v>0.9997</v>
      </c>
      <c r="D9" s="728">
        <v>0.9998</v>
      </c>
    </row>
    <row r="10" spans="1:4" ht="15.75" customHeight="1">
      <c r="A10" s="709"/>
      <c r="B10" s="1"/>
      <c r="C10" s="727"/>
      <c r="D10" s="728"/>
    </row>
    <row r="11" spans="1:4" ht="15.75" customHeight="1">
      <c r="A11" s="709"/>
      <c r="B11" s="1"/>
      <c r="C11" s="727"/>
      <c r="D11" s="728"/>
    </row>
    <row r="12" spans="1:4" ht="18" customHeight="1">
      <c r="A12" s="709" t="s">
        <v>412</v>
      </c>
      <c r="B12" s="1"/>
      <c r="C12" s="727"/>
      <c r="D12" s="728"/>
    </row>
    <row r="13" spans="1:4" ht="15.75" customHeight="1">
      <c r="A13" s="720"/>
      <c r="B13" s="1"/>
      <c r="C13" s="718"/>
      <c r="D13" s="711"/>
    </row>
    <row r="14" spans="1:4" ht="15.75">
      <c r="A14" s="713" t="s">
        <v>413</v>
      </c>
      <c r="B14" s="1"/>
      <c r="C14" s="718">
        <v>12</v>
      </c>
      <c r="D14" s="710">
        <v>8</v>
      </c>
    </row>
    <row r="15" spans="1:4" ht="12" customHeight="1">
      <c r="A15" s="720"/>
      <c r="B15" s="1"/>
      <c r="C15" s="718"/>
      <c r="D15" s="711"/>
    </row>
    <row r="16" spans="1:4" ht="15.75">
      <c r="A16" s="713" t="s">
        <v>414</v>
      </c>
      <c r="B16" s="1"/>
      <c r="C16" s="718">
        <v>13</v>
      </c>
      <c r="D16" s="710">
        <v>8</v>
      </c>
    </row>
    <row r="17" spans="1:4" ht="12" customHeight="1">
      <c r="A17" s="720"/>
      <c r="B17" s="1"/>
      <c r="C17" s="718"/>
      <c r="D17" s="711"/>
    </row>
    <row r="18" spans="1:4" ht="15" customHeight="1">
      <c r="A18" s="713" t="s">
        <v>415</v>
      </c>
      <c r="B18" s="1"/>
      <c r="C18" s="716" t="s">
        <v>416</v>
      </c>
      <c r="D18" s="711" t="s">
        <v>417</v>
      </c>
    </row>
    <row r="19" spans="1:4" ht="16.5" thickBot="1">
      <c r="A19" s="705"/>
      <c r="B19" s="724"/>
      <c r="C19" s="730"/>
      <c r="D19" s="730"/>
    </row>
    <row r="20" spans="1:4" ht="15.75">
      <c r="A20" s="703"/>
      <c r="B20" s="1"/>
      <c r="C20" s="725"/>
      <c r="D20" s="725"/>
    </row>
    <row r="21" spans="1:4" ht="15.75">
      <c r="A21" s="709" t="s">
        <v>418</v>
      </c>
      <c r="B21" s="710"/>
      <c r="C21" s="718"/>
      <c r="D21" s="711"/>
    </row>
    <row r="22" spans="1:4" ht="14.25" customHeight="1">
      <c r="A22" s="720"/>
      <c r="B22" s="710"/>
      <c r="C22" s="718"/>
      <c r="D22" s="711"/>
    </row>
    <row r="23" spans="1:4" ht="18" customHeight="1">
      <c r="A23" s="713" t="s">
        <v>419</v>
      </c>
      <c r="B23" s="838"/>
      <c r="C23" s="718" t="s">
        <v>420</v>
      </c>
      <c r="D23" s="711" t="s">
        <v>421</v>
      </c>
    </row>
    <row r="24" spans="1:4" ht="12" customHeight="1">
      <c r="A24" s="720"/>
      <c r="B24" s="838"/>
      <c r="C24" s="710"/>
      <c r="D24" s="711"/>
    </row>
    <row r="25" spans="1:4" ht="18" customHeight="1">
      <c r="A25" s="731" t="s">
        <v>422</v>
      </c>
      <c r="B25" s="838"/>
      <c r="C25" s="727">
        <v>0.5879</v>
      </c>
      <c r="D25" s="728">
        <v>0.5555</v>
      </c>
    </row>
    <row r="26" spans="1:4" ht="12" customHeight="1">
      <c r="A26" s="720"/>
      <c r="B26" s="838"/>
      <c r="C26" s="732"/>
      <c r="D26" s="729"/>
    </row>
    <row r="27" spans="1:4" ht="18" customHeight="1">
      <c r="A27" s="713" t="s">
        <v>423</v>
      </c>
      <c r="B27" s="1"/>
      <c r="C27" s="733" t="s">
        <v>424</v>
      </c>
      <c r="D27" s="711" t="s">
        <v>425</v>
      </c>
    </row>
    <row r="28" spans="1:4" ht="12" customHeight="1">
      <c r="A28" s="710"/>
      <c r="B28" s="1"/>
      <c r="C28" s="710"/>
      <c r="D28" s="711"/>
    </row>
    <row r="29" spans="1:4" ht="18" customHeight="1">
      <c r="A29" s="734" t="s">
        <v>426</v>
      </c>
      <c r="B29" s="1"/>
      <c r="C29" s="727">
        <v>0.4023</v>
      </c>
      <c r="D29" s="728">
        <v>0.346</v>
      </c>
    </row>
    <row r="30" spans="1:4" ht="15" customHeight="1">
      <c r="A30" s="713"/>
      <c r="B30" s="1"/>
      <c r="C30" s="1"/>
      <c r="D30" s="729"/>
    </row>
    <row r="31" spans="1:4" ht="15.75">
      <c r="A31" s="1"/>
      <c r="B31" s="1"/>
      <c r="C31" s="1"/>
      <c r="D31" s="729"/>
    </row>
    <row r="32" spans="2:3" ht="15.75">
      <c r="B32" s="1"/>
      <c r="C32" s="1"/>
    </row>
    <row r="33" spans="1:4" ht="15">
      <c r="A33" s="6" t="s">
        <v>492</v>
      </c>
      <c r="B33" s="723"/>
      <c r="C33" s="721"/>
      <c r="D33" s="735"/>
    </row>
    <row r="34" spans="2:4" ht="15.75">
      <c r="B34" s="1"/>
      <c r="C34" s="1"/>
      <c r="D34" s="57"/>
    </row>
  </sheetData>
  <mergeCells count="3">
    <mergeCell ref="C3:D3"/>
    <mergeCell ref="B23:B24"/>
    <mergeCell ref="B25:B26"/>
  </mergeCells>
  <printOptions/>
  <pageMargins left="0.94488188976378" right="0" top="0.708661417322835" bottom="0.196850393700787" header="0.393700787401575" footer="0.1"/>
  <pageSetup firstPageNumber="28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54" customWidth="1"/>
    <col min="2" max="2" width="16.625" style="154" customWidth="1"/>
    <col min="3" max="3" width="16.125" style="154" customWidth="1"/>
    <col min="4" max="4" width="5.625" style="154" customWidth="1"/>
    <col min="5" max="5" width="12.50390625" style="154" customWidth="1"/>
    <col min="6" max="6" width="11.00390625" style="154" customWidth="1"/>
    <col min="7" max="7" width="3.125" style="154" customWidth="1"/>
    <col min="8" max="8" width="27.50390625" style="154" customWidth="1"/>
    <col min="9" max="9" width="8.375" style="154" customWidth="1"/>
    <col min="10" max="10" width="10.50390625" style="154" bestFit="1" customWidth="1"/>
    <col min="11" max="11" width="15.75390625" style="154" customWidth="1"/>
    <col min="12" max="16384" width="9.00390625" style="154" customWidth="1"/>
  </cols>
  <sheetData>
    <row r="1" ht="22.5">
      <c r="A1" s="52" t="s">
        <v>184</v>
      </c>
    </row>
    <row r="3" s="150" customFormat="1" ht="20.25">
      <c r="A3" s="194" t="s">
        <v>41</v>
      </c>
    </row>
    <row r="4" spans="1:17" s="150" customFormat="1" ht="20.25">
      <c r="A4" s="765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s="152" customFormat="1" ht="18.75">
      <c r="A5" s="151"/>
      <c r="B5" s="151"/>
      <c r="C5" s="793" t="s">
        <v>26</v>
      </c>
      <c r="D5" s="793"/>
      <c r="E5" s="793"/>
      <c r="F5" s="793"/>
      <c r="G5" s="151"/>
      <c r="H5" s="151"/>
      <c r="J5" s="793" t="s">
        <v>28</v>
      </c>
      <c r="K5" s="793"/>
      <c r="L5" s="773"/>
      <c r="M5" s="151"/>
      <c r="N5" s="151"/>
      <c r="O5" s="151"/>
      <c r="P5" s="151"/>
      <c r="Q5" s="151"/>
    </row>
    <row r="6" spans="1:17" s="152" customFormat="1" ht="18.75">
      <c r="A6" s="151"/>
      <c r="B6" s="151"/>
      <c r="C6" s="763"/>
      <c r="D6" s="763"/>
      <c r="E6" s="151"/>
      <c r="F6" s="151"/>
      <c r="G6" s="151"/>
      <c r="H6" s="151"/>
      <c r="I6" s="151"/>
      <c r="J6" s="763"/>
      <c r="K6" s="763"/>
      <c r="L6" s="151"/>
      <c r="M6" s="151"/>
      <c r="N6" s="151"/>
      <c r="O6" s="151"/>
      <c r="P6" s="151"/>
      <c r="Q6" s="151"/>
    </row>
    <row r="7" spans="1:17" s="152" customFormat="1" ht="18.75">
      <c r="A7" s="151"/>
      <c r="B7" s="151"/>
      <c r="C7" s="793" t="s">
        <v>302</v>
      </c>
      <c r="D7" s="793"/>
      <c r="E7" s="793"/>
      <c r="F7" s="793"/>
      <c r="G7" s="193"/>
      <c r="H7" s="151"/>
      <c r="J7" s="793" t="s">
        <v>503</v>
      </c>
      <c r="K7" s="793"/>
      <c r="L7" s="151"/>
      <c r="M7" s="151"/>
      <c r="N7" s="151"/>
      <c r="O7" s="151"/>
      <c r="P7" s="151"/>
      <c r="Q7" s="151"/>
    </row>
    <row r="8" spans="1:17" s="152" customFormat="1" ht="18.75">
      <c r="A8" s="151"/>
      <c r="B8" s="151"/>
      <c r="C8" s="793" t="s">
        <v>301</v>
      </c>
      <c r="D8" s="793"/>
      <c r="E8" s="792" t="s">
        <v>502</v>
      </c>
      <c r="F8" s="792"/>
      <c r="G8" s="151"/>
      <c r="H8" s="151"/>
      <c r="I8" s="773"/>
      <c r="J8" s="793" t="s">
        <v>301</v>
      </c>
      <c r="K8" s="793"/>
      <c r="L8" s="151"/>
      <c r="M8" s="151"/>
      <c r="N8" s="151"/>
      <c r="O8" s="151"/>
      <c r="P8" s="151"/>
      <c r="Q8" s="151"/>
    </row>
    <row r="9" spans="1:17" s="152" customFormat="1" ht="18" customHeight="1">
      <c r="A9" s="151"/>
      <c r="B9" s="151"/>
      <c r="C9" s="763"/>
      <c r="D9" s="763"/>
      <c r="E9" s="764"/>
      <c r="F9" s="193"/>
      <c r="G9" s="762"/>
      <c r="H9" s="762"/>
      <c r="I9" s="762"/>
      <c r="J9" s="762"/>
      <c r="K9" s="762"/>
      <c r="L9" s="151"/>
      <c r="M9" s="151"/>
      <c r="N9" s="151"/>
      <c r="O9" s="151"/>
      <c r="P9" s="151"/>
      <c r="Q9" s="151"/>
    </row>
    <row r="10" spans="1:17" s="152" customFormat="1" ht="18.75">
      <c r="A10" s="151"/>
      <c r="B10" s="151"/>
      <c r="C10" s="763"/>
      <c r="D10" s="763"/>
      <c r="E10" s="762"/>
      <c r="F10" s="193"/>
      <c r="G10" s="151"/>
      <c r="H10" s="151"/>
      <c r="I10" s="151"/>
      <c r="J10" s="763"/>
      <c r="K10" s="763"/>
      <c r="L10" s="151"/>
      <c r="M10" s="151"/>
      <c r="N10" s="151"/>
      <c r="O10" s="151"/>
      <c r="P10" s="151"/>
      <c r="Q10" s="151"/>
    </row>
    <row r="11" spans="1:17" s="152" customFormat="1" ht="18" customHeight="1">
      <c r="A11" s="765" t="s">
        <v>42</v>
      </c>
      <c r="B11" s="151"/>
      <c r="C11" s="766">
        <v>42905915</v>
      </c>
      <c r="D11" s="765"/>
      <c r="E11" s="153">
        <v>25523007</v>
      </c>
      <c r="F11" s="767" t="s">
        <v>183</v>
      </c>
      <c r="G11" s="151"/>
      <c r="H11" s="765" t="s">
        <v>30</v>
      </c>
      <c r="I11" s="151"/>
      <c r="J11" s="153">
        <v>190316</v>
      </c>
      <c r="K11" s="769" t="s">
        <v>363</v>
      </c>
      <c r="L11" s="151"/>
      <c r="M11" s="151"/>
      <c r="N11" s="151"/>
      <c r="O11" s="151"/>
      <c r="P11" s="151"/>
      <c r="Q11" s="151"/>
    </row>
    <row r="12" spans="1:17" s="152" customFormat="1" ht="9.75" customHeight="1">
      <c r="A12" s="765"/>
      <c r="B12" s="151"/>
      <c r="C12" s="763"/>
      <c r="D12" s="763"/>
      <c r="E12" s="762"/>
      <c r="F12" s="768"/>
      <c r="G12" s="151"/>
      <c r="H12" s="765"/>
      <c r="I12" s="151"/>
      <c r="J12" s="762"/>
      <c r="K12" s="771"/>
      <c r="L12" s="151"/>
      <c r="M12" s="151"/>
      <c r="N12" s="151"/>
      <c r="O12" s="151"/>
      <c r="P12" s="151"/>
      <c r="Q12" s="151"/>
    </row>
    <row r="13" spans="1:17" s="152" customFormat="1" ht="18.75">
      <c r="A13" s="765" t="s">
        <v>29</v>
      </c>
      <c r="B13" s="151"/>
      <c r="C13" s="766">
        <v>19863299</v>
      </c>
      <c r="D13" s="765"/>
      <c r="E13" s="153">
        <v>13433386</v>
      </c>
      <c r="F13" s="767" t="s">
        <v>183</v>
      </c>
      <c r="G13" s="151"/>
      <c r="H13" s="765" t="s">
        <v>278</v>
      </c>
      <c r="I13" s="151"/>
      <c r="J13" s="153">
        <v>10238</v>
      </c>
      <c r="K13" s="769" t="s">
        <v>364</v>
      </c>
      <c r="L13" s="151"/>
      <c r="M13" s="151"/>
      <c r="N13" s="151"/>
      <c r="O13" s="151"/>
      <c r="P13" s="151"/>
      <c r="Q13" s="151"/>
    </row>
    <row r="14" spans="1:17" s="152" customFormat="1" ht="12" customHeight="1">
      <c r="A14" s="765"/>
      <c r="B14" s="151"/>
      <c r="C14" s="766"/>
      <c r="D14" s="765"/>
      <c r="E14" s="153"/>
      <c r="F14" s="767"/>
      <c r="G14" s="151"/>
      <c r="H14" s="765"/>
      <c r="I14" s="151"/>
      <c r="J14" s="153"/>
      <c r="K14" s="770"/>
      <c r="L14" s="151"/>
      <c r="M14" s="151"/>
      <c r="N14" s="151"/>
      <c r="O14" s="151"/>
      <c r="P14" s="151"/>
      <c r="Q14" s="151"/>
    </row>
    <row r="15" spans="1:17" s="152" customFormat="1" ht="18.75">
      <c r="A15" s="765" t="s">
        <v>36</v>
      </c>
      <c r="B15" s="151"/>
      <c r="C15" s="766">
        <v>23042616</v>
      </c>
      <c r="D15" s="765"/>
      <c r="E15" s="153">
        <v>12089621</v>
      </c>
      <c r="F15" s="767" t="s">
        <v>183</v>
      </c>
      <c r="G15" s="151"/>
      <c r="H15" s="765" t="s">
        <v>87</v>
      </c>
      <c r="I15" s="151"/>
      <c r="J15" s="153">
        <v>90823</v>
      </c>
      <c r="K15" s="769" t="s">
        <v>365</v>
      </c>
      <c r="L15" s="151"/>
      <c r="M15" s="151"/>
      <c r="N15" s="151"/>
      <c r="O15" s="151"/>
      <c r="P15" s="151"/>
      <c r="Q15" s="151"/>
    </row>
    <row r="16" spans="1:17" s="152" customFormat="1" ht="11.25" customHeight="1">
      <c r="A16" s="765"/>
      <c r="B16" s="151"/>
      <c r="C16" s="766"/>
      <c r="D16" s="765"/>
      <c r="E16" s="153"/>
      <c r="F16" s="767"/>
      <c r="G16" s="151"/>
      <c r="H16" s="765"/>
      <c r="I16" s="151"/>
      <c r="J16" s="153"/>
      <c r="K16" s="770"/>
      <c r="L16" s="151"/>
      <c r="M16" s="151"/>
      <c r="N16" s="151"/>
      <c r="O16" s="151"/>
      <c r="P16" s="151"/>
      <c r="Q16" s="151"/>
    </row>
    <row r="17" spans="1:17" s="152" customFormat="1" ht="18.75">
      <c r="A17" s="765" t="s">
        <v>30</v>
      </c>
      <c r="B17" s="151"/>
      <c r="C17" s="766">
        <v>12718380</v>
      </c>
      <c r="D17" s="765"/>
      <c r="E17" s="153">
        <v>9910565</v>
      </c>
      <c r="F17" s="767" t="s">
        <v>183</v>
      </c>
      <c r="G17" s="151"/>
      <c r="H17" s="765" t="s">
        <v>279</v>
      </c>
      <c r="I17" s="151"/>
      <c r="J17" s="153">
        <v>488</v>
      </c>
      <c r="K17" s="769" t="s">
        <v>284</v>
      </c>
      <c r="L17" s="151"/>
      <c r="M17" s="151"/>
      <c r="N17" s="151"/>
      <c r="O17" s="151"/>
      <c r="P17" s="151"/>
      <c r="Q17" s="151"/>
    </row>
    <row r="18" spans="1:17" s="152" customFormat="1" ht="12.75" customHeight="1">
      <c r="A18" s="765"/>
      <c r="B18" s="151"/>
      <c r="C18" s="766"/>
      <c r="D18" s="765"/>
      <c r="E18" s="153"/>
      <c r="F18" s="767"/>
      <c r="G18" s="151"/>
      <c r="H18" s="765"/>
      <c r="I18" s="151"/>
      <c r="J18" s="153"/>
      <c r="K18" s="770"/>
      <c r="L18" s="151"/>
      <c r="M18" s="151"/>
      <c r="N18" s="151"/>
      <c r="O18" s="151"/>
      <c r="P18" s="151"/>
      <c r="Q18" s="151"/>
    </row>
    <row r="19" spans="1:17" s="152" customFormat="1" ht="18.75">
      <c r="A19" s="765" t="s">
        <v>39</v>
      </c>
      <c r="B19" s="151"/>
      <c r="C19" s="766">
        <v>18127353</v>
      </c>
      <c r="D19" s="765"/>
      <c r="E19" s="153">
        <v>8722393</v>
      </c>
      <c r="F19" s="767" t="s">
        <v>183</v>
      </c>
      <c r="G19" s="151"/>
      <c r="H19" s="765" t="s">
        <v>37</v>
      </c>
      <c r="I19" s="151"/>
      <c r="J19" s="153">
        <v>368175</v>
      </c>
      <c r="K19" s="769" t="s">
        <v>366</v>
      </c>
      <c r="L19" s="151"/>
      <c r="M19" s="151"/>
      <c r="N19" s="151"/>
      <c r="O19" s="151"/>
      <c r="P19" s="151"/>
      <c r="Q19" s="151"/>
    </row>
    <row r="20" spans="1:17" s="152" customFormat="1" ht="17.25" customHeight="1">
      <c r="A20" s="765"/>
      <c r="B20" s="151"/>
      <c r="C20" s="153"/>
      <c r="D20" s="151"/>
      <c r="E20" s="153"/>
      <c r="F20" s="767"/>
      <c r="G20" s="151"/>
      <c r="H20" s="765"/>
      <c r="I20" s="151"/>
      <c r="J20" s="153"/>
      <c r="K20" s="770"/>
      <c r="L20" s="151"/>
      <c r="M20" s="151"/>
      <c r="N20" s="151"/>
      <c r="O20" s="151"/>
      <c r="P20" s="151"/>
      <c r="Q20" s="151"/>
    </row>
    <row r="21" spans="1:17" ht="15.75">
      <c r="A21" s="151"/>
      <c r="B21" s="151"/>
      <c r="C21" s="151"/>
      <c r="D21" s="151"/>
      <c r="E21" s="151"/>
      <c r="F21" s="151"/>
      <c r="G21" s="151"/>
      <c r="H21" s="765" t="s">
        <v>280</v>
      </c>
      <c r="I21" s="151"/>
      <c r="J21" s="153">
        <v>3715</v>
      </c>
      <c r="K21" s="769" t="s">
        <v>367</v>
      </c>
      <c r="L21" s="151"/>
      <c r="M21" s="151"/>
      <c r="N21" s="151"/>
      <c r="O21" s="151"/>
      <c r="P21" s="151"/>
      <c r="Q21" s="151"/>
    </row>
    <row r="22" spans="1:17" s="152" customFormat="1" ht="18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770"/>
      <c r="L22" s="151"/>
      <c r="M22" s="151"/>
      <c r="N22" s="151"/>
      <c r="O22" s="151"/>
      <c r="P22" s="151"/>
      <c r="Q22" s="151"/>
    </row>
    <row r="23" spans="1:17" s="152" customFormat="1" ht="18.75">
      <c r="A23" s="151"/>
      <c r="B23" s="151"/>
      <c r="C23" s="151"/>
      <c r="D23" s="151"/>
      <c r="E23" s="151"/>
      <c r="F23" s="151"/>
      <c r="G23" s="151"/>
      <c r="H23" s="765" t="s">
        <v>281</v>
      </c>
      <c r="I23" s="151"/>
      <c r="J23" s="153">
        <v>134024</v>
      </c>
      <c r="K23" s="770" t="s">
        <v>366</v>
      </c>
      <c r="L23" s="151"/>
      <c r="M23" s="151"/>
      <c r="N23" s="151"/>
      <c r="O23" s="151"/>
      <c r="P23" s="151"/>
      <c r="Q23" s="151"/>
    </row>
    <row r="24" spans="1:17" ht="15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770"/>
      <c r="L24" s="151"/>
      <c r="M24" s="151"/>
      <c r="N24" s="151"/>
      <c r="O24" s="151"/>
      <c r="P24" s="151"/>
      <c r="Q24" s="151"/>
    </row>
    <row r="25" spans="1:17" ht="15.75">
      <c r="A25" s="151"/>
      <c r="B25" s="151"/>
      <c r="C25" s="151"/>
      <c r="D25" s="151"/>
      <c r="E25" s="151"/>
      <c r="F25" s="151"/>
      <c r="G25" s="151"/>
      <c r="H25" s="765" t="s">
        <v>32</v>
      </c>
      <c r="I25" s="151"/>
      <c r="J25" s="153">
        <v>6320</v>
      </c>
      <c r="K25" s="769" t="s">
        <v>355</v>
      </c>
      <c r="L25" s="151"/>
      <c r="M25" s="151"/>
      <c r="N25" s="151"/>
      <c r="O25" s="151"/>
      <c r="P25" s="151"/>
      <c r="Q25" s="151"/>
    </row>
    <row r="26" spans="1:17" ht="15.75">
      <c r="A26" s="151"/>
      <c r="B26" s="151"/>
      <c r="C26" s="151"/>
      <c r="D26" s="151"/>
      <c r="E26" s="151"/>
      <c r="F26" s="151"/>
      <c r="G26" s="151"/>
      <c r="H26" s="765"/>
      <c r="I26" s="151"/>
      <c r="J26" s="153"/>
      <c r="K26" s="770"/>
      <c r="L26" s="151"/>
      <c r="M26" s="151"/>
      <c r="N26" s="151"/>
      <c r="O26" s="151"/>
      <c r="P26" s="151"/>
      <c r="Q26" s="151"/>
    </row>
    <row r="27" spans="1:17" ht="15.75">
      <c r="A27" s="151"/>
      <c r="B27" s="151"/>
      <c r="C27" s="151"/>
      <c r="D27" s="151"/>
      <c r="E27" s="151"/>
      <c r="F27" s="151"/>
      <c r="G27" s="151"/>
      <c r="H27" s="765" t="s">
        <v>39</v>
      </c>
      <c r="I27" s="151"/>
      <c r="J27" s="153">
        <v>3284461</v>
      </c>
      <c r="K27" s="770" t="s">
        <v>366</v>
      </c>
      <c r="L27" s="151"/>
      <c r="M27" s="151"/>
      <c r="N27" s="151"/>
      <c r="O27" s="151"/>
      <c r="P27" s="151"/>
      <c r="Q27" s="151"/>
    </row>
    <row r="28" spans="1:17" ht="15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770"/>
      <c r="L28" s="151"/>
      <c r="M28" s="151"/>
      <c r="N28" s="151"/>
      <c r="O28" s="151"/>
      <c r="P28" s="151"/>
      <c r="Q28" s="151"/>
    </row>
    <row r="29" spans="1:17" ht="16.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51"/>
      <c r="M29" s="151"/>
      <c r="N29" s="151"/>
      <c r="O29" s="151"/>
      <c r="P29" s="151"/>
      <c r="Q29" s="151"/>
    </row>
    <row r="30" spans="7:17" ht="15.75"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7:17" ht="15.75"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</sheetData>
  <mergeCells count="7">
    <mergeCell ref="E8:F8"/>
    <mergeCell ref="C5:F5"/>
    <mergeCell ref="C7:F7"/>
    <mergeCell ref="J8:K8"/>
    <mergeCell ref="J7:K7"/>
    <mergeCell ref="J5:K5"/>
    <mergeCell ref="C8:D8"/>
  </mergeCells>
  <printOptions/>
  <pageMargins left="0.36" right="0" top="0.590551181102362" bottom="0.196850393700787" header="0.511811023622047" footer="0.1"/>
  <pageSetup firstPageNumber="2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00390625" defaultRowHeight="16.5"/>
  <cols>
    <col min="1" max="1" width="3.125" style="1" customWidth="1"/>
    <col min="2" max="2" width="47.625" style="1" customWidth="1"/>
    <col min="3" max="3" width="11.375" style="1" customWidth="1"/>
    <col min="4" max="4" width="3.50390625" style="1" customWidth="1"/>
    <col min="5" max="5" width="12.50390625" style="1" customWidth="1"/>
    <col min="6" max="6" width="5.375" style="1" customWidth="1"/>
    <col min="7" max="7" width="11.75390625" style="1" customWidth="1"/>
    <col min="8" max="8" width="3.625" style="1" customWidth="1"/>
    <col min="9" max="9" width="12.25390625" style="1" customWidth="1"/>
    <col min="10" max="10" width="5.50390625" style="1" customWidth="1"/>
    <col min="11" max="11" width="11.00390625" style="1" customWidth="1"/>
    <col min="12" max="12" width="4.25390625" style="1" customWidth="1"/>
    <col min="13" max="13" width="5.50390625" style="1" customWidth="1"/>
    <col min="14" max="16384" width="9.00390625" style="1" customWidth="1"/>
  </cols>
  <sheetData>
    <row r="1" ht="22.5">
      <c r="A1" s="155" t="s">
        <v>427</v>
      </c>
    </row>
    <row r="2" ht="25.5">
      <c r="A2" s="736"/>
    </row>
    <row r="3" spans="10:13" ht="10.5" customHeight="1">
      <c r="J3" s="8"/>
      <c r="K3" s="8"/>
      <c r="L3" s="8"/>
      <c r="M3" s="8"/>
    </row>
    <row r="4" spans="3:13" ht="15.75">
      <c r="C4" s="795" t="s">
        <v>471</v>
      </c>
      <c r="D4" s="795"/>
      <c r="E4" s="795"/>
      <c r="G4" s="795" t="s">
        <v>472</v>
      </c>
      <c r="H4" s="795"/>
      <c r="I4" s="795"/>
      <c r="J4" s="8"/>
      <c r="K4" s="839"/>
      <c r="L4" s="839"/>
      <c r="M4" s="839"/>
    </row>
    <row r="5" spans="1:13" s="3" customFormat="1" ht="15.75">
      <c r="A5" s="8"/>
      <c r="B5" s="8"/>
      <c r="C5" s="737"/>
      <c r="D5" s="737" t="s">
        <v>428</v>
      </c>
      <c r="E5" s="737"/>
      <c r="F5" s="8"/>
      <c r="G5" s="737"/>
      <c r="H5" s="737" t="s">
        <v>429</v>
      </c>
      <c r="I5" s="737"/>
      <c r="J5" s="738"/>
      <c r="K5" s="739"/>
      <c r="L5" s="739"/>
      <c r="M5" s="739"/>
    </row>
    <row r="6" spans="1:13" s="3" customFormat="1" ht="15.75" customHeight="1">
      <c r="A6" s="8"/>
      <c r="B6" s="8"/>
      <c r="C6" s="740" t="s">
        <v>200</v>
      </c>
      <c r="D6" s="725"/>
      <c r="E6" s="740" t="s">
        <v>90</v>
      </c>
      <c r="F6" s="741"/>
      <c r="G6" s="740" t="s">
        <v>200</v>
      </c>
      <c r="H6" s="725"/>
      <c r="I6" s="740" t="s">
        <v>90</v>
      </c>
      <c r="J6" s="4"/>
      <c r="K6" s="602"/>
      <c r="L6" s="602"/>
      <c r="M6" s="602"/>
    </row>
    <row r="7" spans="1:13" s="3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</row>
    <row r="8" spans="1:13" s="3" customFormat="1" ht="18.75">
      <c r="A8" s="1" t="s">
        <v>473</v>
      </c>
      <c r="B8" s="7"/>
      <c r="C8" s="1">
        <v>469</v>
      </c>
      <c r="D8" s="1"/>
      <c r="E8" s="1">
        <v>468</v>
      </c>
      <c r="F8" s="1"/>
      <c r="G8" s="1">
        <v>135</v>
      </c>
      <c r="H8" s="1"/>
      <c r="I8" s="1">
        <v>137</v>
      </c>
      <c r="J8" s="2"/>
      <c r="K8" s="2"/>
      <c r="L8" s="2"/>
      <c r="M8" s="2"/>
    </row>
    <row r="9" spans="1:13" s="3" customFormat="1" ht="9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</row>
    <row r="10" spans="1:13" s="3" customFormat="1" ht="16.5">
      <c r="A10" s="742" t="s">
        <v>430</v>
      </c>
      <c r="B10" s="743"/>
      <c r="C10" s="742">
        <v>425</v>
      </c>
      <c r="D10" s="742"/>
      <c r="E10" s="742">
        <v>429</v>
      </c>
      <c r="F10" s="742"/>
      <c r="G10" s="742">
        <v>135</v>
      </c>
      <c r="H10" s="742"/>
      <c r="I10" s="742">
        <v>137</v>
      </c>
      <c r="J10" s="744"/>
      <c r="K10" s="744"/>
      <c r="L10" s="744"/>
      <c r="M10" s="744"/>
    </row>
    <row r="11" spans="1:13" s="3" customFormat="1" ht="12" customHeight="1">
      <c r="A11" s="742"/>
      <c r="B11" s="742"/>
      <c r="C11" s="742"/>
      <c r="D11" s="742"/>
      <c r="E11" s="742"/>
      <c r="F11" s="742"/>
      <c r="G11" s="742"/>
      <c r="H11" s="742"/>
      <c r="I11" s="742"/>
      <c r="J11" s="744"/>
      <c r="K11" s="744"/>
      <c r="L11" s="744"/>
      <c r="M11" s="744"/>
    </row>
    <row r="12" spans="1:13" s="3" customFormat="1" ht="16.5">
      <c r="A12" s="742" t="s">
        <v>431</v>
      </c>
      <c r="B12" s="743"/>
      <c r="C12" s="742">
        <v>44</v>
      </c>
      <c r="D12" s="742"/>
      <c r="E12" s="742">
        <v>39</v>
      </c>
      <c r="F12" s="742"/>
      <c r="G12" s="745" t="s">
        <v>432</v>
      </c>
      <c r="H12" s="745"/>
      <c r="I12" s="745" t="s">
        <v>432</v>
      </c>
      <c r="J12" s="744"/>
      <c r="K12" s="744"/>
      <c r="L12" s="744"/>
      <c r="M12" s="744"/>
    </row>
    <row r="13" spans="1:13" s="3" customFormat="1" ht="7.5" customHeight="1">
      <c r="A13" s="5"/>
      <c r="B13" s="5"/>
      <c r="C13" s="5"/>
      <c r="D13" s="5"/>
      <c r="E13" s="5"/>
      <c r="F13" s="5"/>
      <c r="G13" s="5"/>
      <c r="H13" s="5"/>
      <c r="I13" s="5"/>
      <c r="J13" s="2"/>
      <c r="K13" s="2"/>
      <c r="L13" s="2"/>
      <c r="M13" s="2"/>
    </row>
    <row r="14" spans="1:13" s="3" customFormat="1" ht="7.5" customHeight="1">
      <c r="A14" s="1"/>
      <c r="B14" s="1"/>
      <c r="C14" s="1"/>
      <c r="D14" s="1"/>
      <c r="E14" s="1"/>
      <c r="F14" s="1"/>
      <c r="G14" s="1"/>
      <c r="H14" s="1"/>
      <c r="I14" s="1"/>
      <c r="J14" s="2"/>
      <c r="K14" s="2"/>
      <c r="L14" s="2"/>
      <c r="M14" s="2"/>
    </row>
    <row r="15" spans="1:13" s="3" customFormat="1" ht="18">
      <c r="A15" s="1" t="s">
        <v>474</v>
      </c>
      <c r="B15" s="7"/>
      <c r="C15" s="1">
        <v>49</v>
      </c>
      <c r="D15" s="1"/>
      <c r="E15" s="1">
        <v>51</v>
      </c>
      <c r="F15" s="1"/>
      <c r="G15" s="1">
        <v>59</v>
      </c>
      <c r="H15" s="1"/>
      <c r="I15" s="1">
        <v>56</v>
      </c>
      <c r="J15" s="2"/>
      <c r="K15" s="4"/>
      <c r="L15" s="4"/>
      <c r="M15" s="4"/>
    </row>
    <row r="16" spans="1:13" s="3" customFormat="1" ht="9" customHeight="1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</row>
    <row r="17" spans="1:13" s="3" customFormat="1" ht="14.25" customHeight="1">
      <c r="A17" s="742" t="s">
        <v>433</v>
      </c>
      <c r="B17" s="743"/>
      <c r="C17" s="742">
        <v>2</v>
      </c>
      <c r="D17" s="742"/>
      <c r="E17" s="742">
        <v>2</v>
      </c>
      <c r="F17" s="742"/>
      <c r="G17" s="742">
        <v>50</v>
      </c>
      <c r="H17" s="742"/>
      <c r="I17" s="742">
        <v>47</v>
      </c>
      <c r="J17" s="744"/>
      <c r="K17" s="746"/>
      <c r="L17" s="746"/>
      <c r="M17" s="746"/>
    </row>
    <row r="18" spans="1:13" s="3" customFormat="1" ht="9" customHeight="1">
      <c r="A18" s="742"/>
      <c r="B18" s="742"/>
      <c r="C18" s="742"/>
      <c r="D18" s="742"/>
      <c r="E18" s="742"/>
      <c r="F18" s="742"/>
      <c r="G18" s="742"/>
      <c r="H18" s="742"/>
      <c r="I18" s="742"/>
      <c r="J18" s="744"/>
      <c r="K18" s="744"/>
      <c r="L18" s="744"/>
      <c r="M18" s="744"/>
    </row>
    <row r="19" spans="1:13" s="3" customFormat="1" ht="16.5">
      <c r="A19" s="742" t="s">
        <v>434</v>
      </c>
      <c r="B19" s="743"/>
      <c r="C19" s="742">
        <v>47</v>
      </c>
      <c r="D19" s="742"/>
      <c r="E19" s="742">
        <v>49</v>
      </c>
      <c r="F19" s="742"/>
      <c r="G19" s="742">
        <v>9</v>
      </c>
      <c r="H19" s="742"/>
      <c r="I19" s="742">
        <v>9</v>
      </c>
      <c r="J19" s="744"/>
      <c r="K19" s="746"/>
      <c r="L19" s="746"/>
      <c r="M19" s="746"/>
    </row>
    <row r="20" spans="1:13" s="3" customFormat="1" ht="9.75" customHeight="1">
      <c r="A20" s="742"/>
      <c r="B20" s="742"/>
      <c r="C20" s="742"/>
      <c r="D20" s="742"/>
      <c r="E20" s="742"/>
      <c r="F20" s="742"/>
      <c r="G20" s="742"/>
      <c r="H20" s="742"/>
      <c r="I20" s="742"/>
      <c r="J20" s="744"/>
      <c r="K20" s="744"/>
      <c r="L20" s="744"/>
      <c r="M20" s="744"/>
    </row>
    <row r="21" spans="1:13" s="3" customFormat="1" ht="16.5">
      <c r="A21" s="742" t="s">
        <v>435</v>
      </c>
      <c r="B21" s="743"/>
      <c r="C21" s="745" t="s">
        <v>432</v>
      </c>
      <c r="D21" s="745"/>
      <c r="E21" s="745" t="s">
        <v>432</v>
      </c>
      <c r="F21" s="742"/>
      <c r="G21" s="745" t="s">
        <v>432</v>
      </c>
      <c r="H21" s="745"/>
      <c r="I21" s="745" t="s">
        <v>432</v>
      </c>
      <c r="J21" s="744"/>
      <c r="K21" s="746"/>
      <c r="L21" s="746"/>
      <c r="M21" s="746"/>
    </row>
    <row r="22" spans="1:13" ht="10.5" customHeight="1">
      <c r="A22" s="5"/>
      <c r="B22" s="5"/>
      <c r="C22" s="5"/>
      <c r="D22" s="5"/>
      <c r="E22" s="5"/>
      <c r="F22" s="5"/>
      <c r="G22" s="5"/>
      <c r="H22" s="5"/>
      <c r="I22" s="5"/>
      <c r="J22" s="8"/>
      <c r="K22" s="8"/>
      <c r="L22" s="8"/>
      <c r="M22" s="8"/>
    </row>
    <row r="23" spans="1:13" s="6" customFormat="1" ht="15.75">
      <c r="A23" s="1" t="s">
        <v>436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</row>
    <row r="24" spans="1:13" s="6" customFormat="1" ht="15.75">
      <c r="A24" s="1" t="s">
        <v>437</v>
      </c>
      <c r="B24" s="1"/>
      <c r="C24" s="1">
        <v>1.78</v>
      </c>
      <c r="D24" s="1"/>
      <c r="E24" s="1">
        <v>1.78</v>
      </c>
      <c r="F24" s="1"/>
      <c r="G24" s="1">
        <v>1.16</v>
      </c>
      <c r="H24" s="1"/>
      <c r="I24" s="1">
        <v>1.17</v>
      </c>
      <c r="J24" s="2"/>
      <c r="K24" s="4"/>
      <c r="L24" s="4"/>
      <c r="M24" s="4"/>
    </row>
    <row r="25" spans="1:13" s="6" customFormat="1" ht="18.75" customHeight="1">
      <c r="A25" s="747"/>
      <c r="J25" s="117"/>
      <c r="K25" s="117"/>
      <c r="L25" s="117"/>
      <c r="M25" s="117"/>
    </row>
    <row r="26" spans="1:13" s="749" customFormat="1" ht="18.75" customHeight="1">
      <c r="A26" s="748" t="s">
        <v>475</v>
      </c>
      <c r="B26" s="749" t="s">
        <v>438</v>
      </c>
      <c r="E26" s="750"/>
      <c r="J26" s="751"/>
      <c r="K26" s="751"/>
      <c r="L26" s="751"/>
      <c r="M26" s="751"/>
    </row>
    <row r="27" spans="1:13" s="749" customFormat="1" ht="12" customHeight="1">
      <c r="A27" s="752"/>
      <c r="B27" s="752"/>
      <c r="E27" s="750"/>
      <c r="J27" s="751"/>
      <c r="K27" s="751"/>
      <c r="L27" s="751"/>
      <c r="M27" s="751"/>
    </row>
    <row r="28" spans="1:13" s="749" customFormat="1" ht="18.75" customHeight="1">
      <c r="A28" s="752" t="s">
        <v>476</v>
      </c>
      <c r="B28" s="749" t="s">
        <v>439</v>
      </c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</row>
    <row r="29" spans="2:13" s="749" customFormat="1" ht="12.75" customHeight="1">
      <c r="B29" s="752" t="s">
        <v>440</v>
      </c>
      <c r="E29" s="750"/>
      <c r="J29" s="751"/>
      <c r="K29" s="751"/>
      <c r="L29" s="751"/>
      <c r="M29" s="751"/>
    </row>
    <row r="30" spans="2:13" s="749" customFormat="1" ht="13.5" customHeight="1">
      <c r="B30" s="752" t="s">
        <v>441</v>
      </c>
      <c r="E30" s="750"/>
      <c r="J30" s="751"/>
      <c r="K30" s="751"/>
      <c r="L30" s="751"/>
      <c r="M30" s="751"/>
    </row>
    <row r="31" s="749" customFormat="1" ht="18.75" customHeight="1">
      <c r="B31" s="749" t="s">
        <v>442</v>
      </c>
    </row>
    <row r="32" s="749" customFormat="1" ht="12"/>
    <row r="33" spans="1:2" s="749" customFormat="1" ht="15.75" customHeight="1">
      <c r="A33" s="749" t="s">
        <v>443</v>
      </c>
      <c r="B33" s="749" t="s">
        <v>444</v>
      </c>
    </row>
    <row r="34" s="749" customFormat="1" ht="12">
      <c r="B34" s="749" t="s">
        <v>489</v>
      </c>
    </row>
    <row r="35" spans="1:13" ht="15.75">
      <c r="A35" s="749"/>
      <c r="B35" s="749"/>
      <c r="C35" s="749"/>
      <c r="D35" s="749"/>
      <c r="E35" s="750"/>
      <c r="F35" s="749"/>
      <c r="G35" s="749"/>
      <c r="H35" s="749"/>
      <c r="I35" s="749"/>
      <c r="J35" s="749"/>
      <c r="K35" s="749"/>
      <c r="L35" s="749"/>
      <c r="M35" s="749"/>
    </row>
    <row r="36" spans="1:12" ht="15.75">
      <c r="A36" s="749"/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</row>
    <row r="40" ht="15.75">
      <c r="M40" s="118"/>
    </row>
  </sheetData>
  <mergeCells count="3">
    <mergeCell ref="C4:E4"/>
    <mergeCell ref="G4:I4"/>
    <mergeCell ref="K4:M4"/>
  </mergeCells>
  <printOptions/>
  <pageMargins left="0.551181102362205" right="0" top="0.196850393700787" bottom="0.196850393700787" header="0.511811023622047" footer="0.1"/>
  <pageSetup firstPageNumber="29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9.00390625" defaultRowHeight="16.5"/>
  <cols>
    <col min="1" max="1" width="21.875" style="8" customWidth="1"/>
    <col min="2" max="2" width="28.625" style="8" customWidth="1"/>
    <col min="3" max="3" width="9.125" style="8" customWidth="1"/>
    <col min="4" max="4" width="8.75390625" style="8" customWidth="1"/>
    <col min="5" max="5" width="11.875" style="8" customWidth="1"/>
    <col min="6" max="6" width="4.875" style="8" customWidth="1"/>
    <col min="7" max="7" width="3.625" style="8" customWidth="1"/>
    <col min="8" max="8" width="12.625" style="8" customWidth="1"/>
    <col min="9" max="9" width="11.00390625" style="8" customWidth="1"/>
    <col min="10" max="10" width="4.25390625" style="8" customWidth="1"/>
    <col min="11" max="11" width="5.50390625" style="8" customWidth="1"/>
    <col min="12" max="12" width="12.75390625" style="8" customWidth="1"/>
    <col min="13" max="16384" width="9.00390625" style="8" customWidth="1"/>
  </cols>
  <sheetData>
    <row r="1" spans="1:11" ht="22.5">
      <c r="A1" s="155" t="s">
        <v>445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1"/>
      <c r="C3" s="795" t="s">
        <v>446</v>
      </c>
      <c r="D3" s="795"/>
      <c r="E3" s="795"/>
      <c r="F3" s="795"/>
      <c r="G3" s="1"/>
      <c r="I3" s="1"/>
      <c r="J3" s="1"/>
      <c r="K3" s="1"/>
    </row>
    <row r="4" spans="1:11" ht="15" customHeight="1">
      <c r="A4" s="1"/>
      <c r="B4" s="1"/>
      <c r="C4" s="754" t="s">
        <v>200</v>
      </c>
      <c r="D4" s="62"/>
      <c r="E4" s="754" t="s">
        <v>90</v>
      </c>
      <c r="F4" s="755"/>
      <c r="G4" s="1"/>
      <c r="I4" s="1"/>
      <c r="J4" s="1"/>
      <c r="K4" s="1"/>
    </row>
    <row r="5" spans="1:11" s="2" customFormat="1" ht="15.75">
      <c r="A5" s="62" t="s">
        <v>447</v>
      </c>
      <c r="B5" s="1"/>
      <c r="C5" s="1"/>
      <c r="D5" s="1"/>
      <c r="E5" s="1"/>
      <c r="F5" s="1"/>
      <c r="G5" s="1"/>
      <c r="I5" s="1"/>
      <c r="J5" s="1"/>
      <c r="K5" s="1"/>
    </row>
    <row r="6" spans="1:11" s="2" customFormat="1" ht="15.75" customHeight="1">
      <c r="A6" s="1" t="s">
        <v>448</v>
      </c>
      <c r="B6" s="1"/>
      <c r="C6" s="1">
        <v>431</v>
      </c>
      <c r="D6" s="1"/>
      <c r="E6" s="1">
        <v>435</v>
      </c>
      <c r="F6" s="1"/>
      <c r="G6" s="1"/>
      <c r="I6" s="1"/>
      <c r="J6" s="1"/>
      <c r="K6" s="1"/>
    </row>
    <row r="7" spans="1:11" s="2" customFormat="1" ht="15.75" customHeight="1">
      <c r="A7" s="1" t="s">
        <v>449</v>
      </c>
      <c r="B7" s="1"/>
      <c r="C7" s="1">
        <v>1</v>
      </c>
      <c r="D7" s="1"/>
      <c r="E7" s="1">
        <v>1</v>
      </c>
      <c r="F7" s="1"/>
      <c r="G7" s="1"/>
      <c r="I7" s="1"/>
      <c r="J7" s="1"/>
      <c r="K7" s="1"/>
    </row>
    <row r="8" spans="1:11" s="2" customFormat="1" ht="15.75" customHeight="1">
      <c r="A8" s="1" t="s">
        <v>450</v>
      </c>
      <c r="B8" s="1"/>
      <c r="C8" s="1">
        <v>37</v>
      </c>
      <c r="D8" s="1"/>
      <c r="E8" s="1">
        <v>37</v>
      </c>
      <c r="F8" s="1"/>
      <c r="G8" s="1"/>
      <c r="I8" s="1"/>
      <c r="J8" s="1"/>
      <c r="K8" s="1"/>
    </row>
    <row r="9" spans="1:11" s="2" customFormat="1" ht="15.75" customHeight="1">
      <c r="A9" s="1" t="s">
        <v>451</v>
      </c>
      <c r="B9" s="1"/>
      <c r="C9" s="1">
        <v>6</v>
      </c>
      <c r="D9" s="1"/>
      <c r="E9" s="1">
        <v>7</v>
      </c>
      <c r="F9" s="1"/>
      <c r="G9" s="1"/>
      <c r="I9" s="1"/>
      <c r="J9" s="1"/>
      <c r="K9" s="1"/>
    </row>
    <row r="10" spans="1:11" s="2" customFormat="1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s="2" customFormat="1" ht="15.75" customHeight="1">
      <c r="A11" s="62" t="s">
        <v>452</v>
      </c>
      <c r="B11" s="1"/>
      <c r="C11" s="1"/>
      <c r="D11" s="1"/>
      <c r="E11" s="1"/>
      <c r="F11" s="1"/>
      <c r="G11" s="1"/>
      <c r="I11" s="1"/>
      <c r="J11" s="1"/>
      <c r="K11" s="1"/>
    </row>
    <row r="12" spans="1:11" s="2" customFormat="1" ht="15.75" customHeight="1">
      <c r="A12" s="1" t="s">
        <v>453</v>
      </c>
      <c r="B12" s="1"/>
      <c r="C12" s="1">
        <v>125</v>
      </c>
      <c r="D12" s="1"/>
      <c r="E12" s="1">
        <v>128</v>
      </c>
      <c r="F12" s="1"/>
      <c r="G12" s="1"/>
      <c r="I12" s="1"/>
      <c r="J12" s="1"/>
      <c r="K12" s="1"/>
    </row>
    <row r="13" spans="1:11" s="2" customFormat="1" ht="15.75" customHeight="1">
      <c r="A13" s="1" t="s">
        <v>454</v>
      </c>
      <c r="B13" s="1"/>
      <c r="C13" s="1">
        <v>6</v>
      </c>
      <c r="D13" s="1"/>
      <c r="E13" s="1">
        <v>5</v>
      </c>
      <c r="F13" s="1"/>
      <c r="G13" s="1"/>
      <c r="I13" s="1"/>
      <c r="J13" s="1"/>
      <c r="K13" s="1"/>
    </row>
    <row r="14" spans="1:11" s="2" customFormat="1" ht="15" customHeight="1">
      <c r="A14" s="1"/>
      <c r="B14" s="1"/>
      <c r="C14" s="1"/>
      <c r="D14" s="1"/>
      <c r="E14" s="1"/>
      <c r="F14" s="1"/>
      <c r="G14" s="1"/>
      <c r="I14" s="1"/>
      <c r="J14" s="1"/>
      <c r="K14" s="1"/>
    </row>
    <row r="15" spans="1:11" s="2" customFormat="1" ht="15.75" customHeight="1">
      <c r="A15" s="62" t="s">
        <v>455</v>
      </c>
      <c r="B15" s="1"/>
      <c r="C15" s="1"/>
      <c r="D15" s="1"/>
      <c r="E15" s="1"/>
      <c r="F15" s="1"/>
      <c r="G15" s="1"/>
      <c r="I15" s="1"/>
      <c r="J15" s="1"/>
      <c r="K15" s="1"/>
    </row>
    <row r="16" spans="1:11" s="2" customFormat="1" ht="15.75" customHeight="1">
      <c r="A16" s="1" t="s">
        <v>456</v>
      </c>
      <c r="B16" s="1"/>
      <c r="C16" s="1">
        <v>46</v>
      </c>
      <c r="D16" s="1"/>
      <c r="E16" s="1">
        <v>48</v>
      </c>
      <c r="F16" s="1"/>
      <c r="G16" s="1"/>
      <c r="I16" s="1"/>
      <c r="J16" s="1"/>
      <c r="K16" s="1"/>
    </row>
    <row r="17" spans="1:11" s="2" customFormat="1" ht="15.75" customHeight="1">
      <c r="A17" s="1" t="s">
        <v>454</v>
      </c>
      <c r="B17" s="1"/>
      <c r="C17" s="1">
        <v>4</v>
      </c>
      <c r="D17" s="1"/>
      <c r="E17" s="1">
        <v>3</v>
      </c>
      <c r="F17" s="1"/>
      <c r="G17" s="1"/>
      <c r="I17" s="1"/>
      <c r="J17" s="1"/>
      <c r="K17" s="1"/>
    </row>
    <row r="18" spans="1:11" s="2" customFormat="1" ht="15" customHeight="1">
      <c r="A18" s="1"/>
      <c r="B18" s="1"/>
      <c r="C18" s="1"/>
      <c r="D18" s="1"/>
      <c r="F18" s="1"/>
      <c r="G18" s="1"/>
      <c r="H18" s="1"/>
      <c r="I18" s="1"/>
      <c r="J18" s="1"/>
      <c r="K18" s="1"/>
    </row>
    <row r="19" spans="1:11" s="2" customFormat="1" ht="15.75" customHeight="1">
      <c r="A19" s="756" t="s">
        <v>457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2" customFormat="1" ht="15.75" customHeight="1">
      <c r="A20" s="757" t="s">
        <v>447</v>
      </c>
      <c r="B20" s="758"/>
      <c r="C20" s="758"/>
      <c r="D20" s="6"/>
      <c r="E20" s="6"/>
      <c r="F20" s="6"/>
      <c r="G20" s="6"/>
      <c r="H20" s="6"/>
      <c r="I20" s="6"/>
      <c r="J20" s="6"/>
      <c r="K20" s="6"/>
    </row>
    <row r="21" spans="1:11" s="2" customFormat="1" ht="12.75" customHeight="1">
      <c r="A21" s="6" t="s">
        <v>458</v>
      </c>
      <c r="B21" s="758"/>
      <c r="C21" s="758"/>
      <c r="D21" s="6"/>
      <c r="E21" s="6"/>
      <c r="F21" s="6"/>
      <c r="G21" s="6"/>
      <c r="H21" s="6"/>
      <c r="I21" s="6"/>
      <c r="J21" s="6"/>
      <c r="K21" s="6"/>
    </row>
    <row r="22" spans="1:11" ht="18" customHeight="1">
      <c r="A22" s="6" t="s">
        <v>459</v>
      </c>
      <c r="B22" s="758"/>
      <c r="C22" s="758"/>
      <c r="D22" s="6"/>
      <c r="E22" s="6"/>
      <c r="F22" s="6"/>
      <c r="G22" s="6"/>
      <c r="H22" s="6"/>
      <c r="I22" s="6"/>
      <c r="J22" s="6"/>
      <c r="K22" s="6"/>
    </row>
    <row r="23" spans="1:11" ht="12" customHeight="1">
      <c r="A23" s="6" t="s">
        <v>460</v>
      </c>
      <c r="B23" s="758"/>
      <c r="C23" s="758"/>
      <c r="D23" s="6"/>
      <c r="E23" s="6"/>
      <c r="F23" s="6"/>
      <c r="G23" s="6"/>
      <c r="H23" s="6"/>
      <c r="I23" s="6"/>
      <c r="J23" s="6"/>
      <c r="K23" s="6"/>
    </row>
    <row r="24" spans="1:11" s="117" customFormat="1" ht="18" customHeight="1">
      <c r="A24" s="6" t="s">
        <v>461</v>
      </c>
      <c r="B24" s="758"/>
      <c r="C24" s="758"/>
      <c r="D24" s="6"/>
      <c r="E24" s="6"/>
      <c r="F24" s="6"/>
      <c r="G24" s="6"/>
      <c r="H24" s="6"/>
      <c r="I24" s="6"/>
      <c r="J24" s="6"/>
      <c r="K24" s="6"/>
    </row>
    <row r="25" spans="1:11" s="117" customFormat="1" ht="12" customHeight="1">
      <c r="A25" s="6" t="s">
        <v>462</v>
      </c>
      <c r="B25" s="758"/>
      <c r="C25" s="758"/>
      <c r="D25" s="6"/>
      <c r="E25" s="6"/>
      <c r="F25" s="6"/>
      <c r="G25" s="6"/>
      <c r="H25" s="6"/>
      <c r="I25" s="6"/>
      <c r="J25" s="6"/>
      <c r="K25" s="6"/>
    </row>
    <row r="26" spans="1:11" s="117" customFormat="1" ht="18" customHeight="1">
      <c r="A26" s="6" t="s">
        <v>501</v>
      </c>
      <c r="B26" s="758"/>
      <c r="C26" s="758"/>
      <c r="D26" s="6"/>
      <c r="E26" s="6"/>
      <c r="F26" s="6"/>
      <c r="G26" s="6"/>
      <c r="H26" s="6"/>
      <c r="I26" s="6"/>
      <c r="J26" s="6"/>
      <c r="K26" s="6"/>
    </row>
    <row r="27" spans="1:11" s="117" customFormat="1" ht="12" customHeight="1">
      <c r="A27" s="6"/>
      <c r="B27" s="758"/>
      <c r="C27" s="758"/>
      <c r="D27" s="6"/>
      <c r="E27" s="6"/>
      <c r="F27" s="6"/>
      <c r="G27" s="6"/>
      <c r="H27" s="6"/>
      <c r="I27" s="6"/>
      <c r="J27" s="6"/>
      <c r="K27" s="6"/>
    </row>
    <row r="28" spans="1:11" s="751" customFormat="1" ht="18.75" customHeight="1">
      <c r="A28" s="757" t="s">
        <v>452</v>
      </c>
      <c r="B28" s="758"/>
      <c r="C28" s="758"/>
      <c r="D28" s="6"/>
      <c r="E28" s="6"/>
      <c r="F28" s="6"/>
      <c r="G28" s="6"/>
      <c r="H28" s="6"/>
      <c r="I28" s="6"/>
      <c r="J28" s="6"/>
      <c r="K28" s="6"/>
    </row>
    <row r="29" spans="1:11" s="751" customFormat="1" ht="13.5" customHeight="1">
      <c r="A29" s="6" t="s">
        <v>463</v>
      </c>
      <c r="B29" s="758"/>
      <c r="C29" s="758"/>
      <c r="D29" s="6"/>
      <c r="E29" s="6"/>
      <c r="F29" s="6"/>
      <c r="G29" s="6"/>
      <c r="H29" s="6"/>
      <c r="I29" s="6"/>
      <c r="J29" s="6"/>
      <c r="K29" s="6"/>
    </row>
    <row r="30" spans="1:11" s="751" customFormat="1" ht="18" customHeight="1">
      <c r="A30" s="6" t="s">
        <v>464</v>
      </c>
      <c r="B30" s="758"/>
      <c r="C30" s="758"/>
      <c r="D30" s="6"/>
      <c r="E30" s="6"/>
      <c r="F30" s="6"/>
      <c r="G30" s="6"/>
      <c r="H30" s="6"/>
      <c r="I30" s="6"/>
      <c r="J30" s="6"/>
      <c r="K30" s="6"/>
    </row>
    <row r="31" spans="1:11" s="751" customFormat="1" ht="18" customHeight="1">
      <c r="A31" s="6" t="s">
        <v>465</v>
      </c>
      <c r="B31" s="758"/>
      <c r="C31" s="758"/>
      <c r="D31" s="6"/>
      <c r="E31" s="6"/>
      <c r="F31" s="6"/>
      <c r="G31" s="6"/>
      <c r="H31" s="6"/>
      <c r="I31" s="6"/>
      <c r="J31" s="6"/>
      <c r="K31" s="6"/>
    </row>
    <row r="32" spans="1:11" s="751" customFormat="1" ht="12" customHeight="1">
      <c r="A32" s="6" t="s">
        <v>466</v>
      </c>
      <c r="B32" s="758"/>
      <c r="C32" s="758"/>
      <c r="D32" s="6"/>
      <c r="E32" s="6"/>
      <c r="F32" s="6"/>
      <c r="G32" s="6"/>
      <c r="H32" s="6"/>
      <c r="I32" s="6"/>
      <c r="J32" s="6"/>
      <c r="K32" s="6"/>
    </row>
    <row r="33" spans="1:11" s="751" customFormat="1" ht="12" customHeight="1">
      <c r="A33" s="6"/>
      <c r="B33" s="758"/>
      <c r="C33" s="758"/>
      <c r="D33" s="6"/>
      <c r="E33" s="6"/>
      <c r="F33" s="6"/>
      <c r="G33" s="6"/>
      <c r="H33" s="6"/>
      <c r="I33" s="6"/>
      <c r="J33" s="6"/>
      <c r="K33" s="6"/>
    </row>
    <row r="34" spans="1:11" s="751" customFormat="1" ht="15.75" customHeight="1">
      <c r="A34" s="757" t="s">
        <v>455</v>
      </c>
      <c r="B34" s="758"/>
      <c r="C34" s="758"/>
      <c r="D34" s="6"/>
      <c r="E34" s="6"/>
      <c r="F34" s="6"/>
      <c r="G34" s="6"/>
      <c r="H34" s="6"/>
      <c r="I34" s="6"/>
      <c r="J34" s="6"/>
      <c r="K34" s="6"/>
    </row>
    <row r="35" spans="1:11" s="751" customFormat="1" ht="13.5" customHeight="1">
      <c r="A35" s="6" t="s">
        <v>467</v>
      </c>
      <c r="B35" s="758"/>
      <c r="C35" s="758"/>
      <c r="D35" s="6"/>
      <c r="E35" s="6"/>
      <c r="F35" s="6"/>
      <c r="G35" s="6"/>
      <c r="H35" s="6"/>
      <c r="I35" s="6"/>
      <c r="J35" s="6"/>
      <c r="K35" s="6"/>
    </row>
    <row r="36" spans="1:11" ht="18" customHeight="1">
      <c r="A36" s="6" t="s">
        <v>468</v>
      </c>
      <c r="B36" s="758"/>
      <c r="C36" s="758"/>
      <c r="D36" s="6"/>
      <c r="E36" s="6"/>
      <c r="F36" s="6"/>
      <c r="G36" s="6"/>
      <c r="H36" s="6"/>
      <c r="I36" s="6"/>
      <c r="J36" s="6"/>
      <c r="K36" s="6"/>
    </row>
    <row r="37" spans="1:11" ht="18" customHeight="1">
      <c r="A37" s="6" t="s">
        <v>469</v>
      </c>
      <c r="B37" s="758"/>
      <c r="C37" s="758"/>
      <c r="D37" s="6"/>
      <c r="E37" s="6"/>
      <c r="F37" s="6"/>
      <c r="G37" s="6"/>
      <c r="H37" s="6"/>
      <c r="I37" s="6"/>
      <c r="J37" s="6"/>
      <c r="K37" s="6"/>
    </row>
    <row r="38" spans="1:12" ht="12.75" customHeight="1">
      <c r="A38" s="6" t="s">
        <v>470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118"/>
    </row>
    <row r="39" spans="1:1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5.75">
      <c r="K41" s="262"/>
    </row>
  </sheetData>
  <mergeCells count="1">
    <mergeCell ref="C3:F3"/>
  </mergeCells>
  <printOptions/>
  <pageMargins left="0.5511811023622047" right="0" top="0.1968503937007874" bottom="0.1968503937007874" header="0.5118110236220472" footer="0.11811023622047245"/>
  <pageSetup firstPageNumber="30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"/>
    </sheetView>
  </sheetViews>
  <sheetFormatPr defaultColWidth="9.00390625" defaultRowHeight="16.5"/>
  <cols>
    <col min="1" max="1" width="4.00390625" style="0" customWidth="1"/>
    <col min="2" max="2" width="42.25390625" style="0" customWidth="1"/>
    <col min="3" max="3" width="13.25390625" style="283" customWidth="1"/>
    <col min="4" max="4" width="2.75390625" style="0" customWidth="1"/>
    <col min="5" max="5" width="12.50390625" style="0" customWidth="1"/>
    <col min="6" max="6" width="3.00390625" style="0" customWidth="1"/>
    <col min="7" max="7" width="9.625" style="0" customWidth="1"/>
    <col min="8" max="8" width="3.50390625" style="0" customWidth="1"/>
    <col min="9" max="9" width="14.25390625" style="0" customWidth="1"/>
    <col min="10" max="10" width="2.75390625" style="0" customWidth="1"/>
    <col min="11" max="11" width="12.50390625" style="0" customWidth="1"/>
    <col min="12" max="12" width="3.125" style="0" customWidth="1"/>
    <col min="13" max="13" width="10.125" style="0" customWidth="1"/>
  </cols>
  <sheetData>
    <row r="1" spans="1:13" ht="22.5">
      <c r="A1" s="155" t="s">
        <v>49</v>
      </c>
      <c r="B1" s="1"/>
      <c r="C1" s="28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66"/>
      <c r="B2" s="1"/>
      <c r="C2" s="28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55" t="s">
        <v>8</v>
      </c>
      <c r="B3" s="1"/>
      <c r="C3" s="28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9.75" customHeight="1">
      <c r="A4" s="56"/>
      <c r="B4" s="1"/>
      <c r="C4" s="28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 ht="16.5">
      <c r="A5" s="1"/>
      <c r="B5" s="1"/>
      <c r="C5" s="794" t="s">
        <v>240</v>
      </c>
      <c r="D5" s="795"/>
      <c r="E5" s="795"/>
      <c r="F5" s="1"/>
      <c r="G5" s="57"/>
      <c r="H5" s="1"/>
      <c r="I5" s="794" t="s">
        <v>176</v>
      </c>
      <c r="J5" s="794"/>
      <c r="K5" s="794"/>
      <c r="L5" s="1"/>
      <c r="M5" s="57"/>
      <c r="N5" s="7"/>
      <c r="O5" s="7"/>
      <c r="P5" s="7"/>
      <c r="Q5" s="7"/>
    </row>
    <row r="6" spans="1:17" ht="16.5">
      <c r="A6" s="1"/>
      <c r="B6" s="1"/>
      <c r="C6" s="796" t="s">
        <v>369</v>
      </c>
      <c r="D6" s="796"/>
      <c r="E6" s="796"/>
      <c r="F6" s="1"/>
      <c r="H6" s="1"/>
      <c r="I6" s="796" t="s">
        <v>369</v>
      </c>
      <c r="J6" s="796"/>
      <c r="K6" s="796"/>
      <c r="L6" s="1"/>
      <c r="N6" s="7"/>
      <c r="O6" s="7"/>
      <c r="P6" s="7"/>
      <c r="Q6" s="7"/>
    </row>
    <row r="7" spans="1:17" ht="16.5">
      <c r="A7" s="1"/>
      <c r="B7" s="1"/>
      <c r="C7" s="422" t="s">
        <v>200</v>
      </c>
      <c r="D7" s="5"/>
      <c r="E7" s="688" t="s">
        <v>90</v>
      </c>
      <c r="F7" s="5"/>
      <c r="G7" s="428" t="s">
        <v>9</v>
      </c>
      <c r="H7" s="1"/>
      <c r="I7" s="422" t="s">
        <v>200</v>
      </c>
      <c r="J7" s="5"/>
      <c r="K7" s="688" t="s">
        <v>90</v>
      </c>
      <c r="L7" s="5"/>
      <c r="M7" s="428" t="s">
        <v>9</v>
      </c>
      <c r="N7" s="7"/>
      <c r="O7" s="7"/>
      <c r="P7" s="7"/>
      <c r="Q7" s="7"/>
    </row>
    <row r="8" spans="1:17" ht="4.5" customHeight="1">
      <c r="A8" s="1"/>
      <c r="B8" s="1"/>
      <c r="C8" s="302"/>
      <c r="D8" s="1"/>
      <c r="E8" s="281"/>
      <c r="F8" s="1"/>
      <c r="G8" s="57"/>
      <c r="H8" s="1"/>
      <c r="I8" s="62"/>
      <c r="J8" s="1"/>
      <c r="K8" s="1"/>
      <c r="L8" s="1"/>
      <c r="M8" s="1"/>
      <c r="N8" s="7"/>
      <c r="O8" s="7"/>
      <c r="P8" s="7"/>
      <c r="Q8" s="7"/>
    </row>
    <row r="9" spans="1:17" ht="18.75">
      <c r="A9" s="62" t="s">
        <v>149</v>
      </c>
      <c r="B9" s="62"/>
      <c r="C9" s="397">
        <v>13248.820503636</v>
      </c>
      <c r="D9" s="1"/>
      <c r="E9" s="476">
        <v>8113.333476</v>
      </c>
      <c r="F9" s="1"/>
      <c r="G9" s="168">
        <f>(C9-E9)/E9*100</f>
        <v>63.29688090385106</v>
      </c>
      <c r="H9" s="1"/>
      <c r="I9" s="220">
        <v>88.885429221</v>
      </c>
      <c r="J9" s="58"/>
      <c r="K9" s="477">
        <v>66.60378</v>
      </c>
      <c r="L9" s="58"/>
      <c r="M9" s="168">
        <f aca="true" t="shared" si="0" ref="M9:M18">(I9-K9)/K9*100</f>
        <v>33.45403101896018</v>
      </c>
      <c r="N9" s="7"/>
      <c r="O9" s="7"/>
      <c r="P9" s="7"/>
      <c r="Q9" s="7"/>
    </row>
    <row r="10" spans="2:17" ht="12" customHeight="1">
      <c r="B10" s="62"/>
      <c r="C10" s="302"/>
      <c r="D10" s="1"/>
      <c r="E10" s="281"/>
      <c r="F10" s="1"/>
      <c r="G10" s="170"/>
      <c r="H10" s="1"/>
      <c r="I10" s="60"/>
      <c r="J10" s="1"/>
      <c r="K10" s="53"/>
      <c r="L10" s="1"/>
      <c r="M10" s="168"/>
      <c r="N10" s="7"/>
      <c r="O10" s="7"/>
      <c r="P10" s="7"/>
      <c r="Q10" s="7"/>
    </row>
    <row r="11" spans="1:17" ht="16.5">
      <c r="A11" s="62" t="s">
        <v>139</v>
      </c>
      <c r="B11" s="62"/>
      <c r="C11" s="307">
        <v>975</v>
      </c>
      <c r="D11" s="1"/>
      <c r="E11" s="311">
        <v>934</v>
      </c>
      <c r="F11" s="1"/>
      <c r="G11" s="168">
        <f>(C11-E11)/E11*100</f>
        <v>4.389721627408994</v>
      </c>
      <c r="H11" s="1"/>
      <c r="I11" s="60">
        <v>198</v>
      </c>
      <c r="J11" s="61"/>
      <c r="K11" s="53">
        <v>201</v>
      </c>
      <c r="L11" s="61"/>
      <c r="M11" s="168">
        <f t="shared" si="0"/>
        <v>-1.4925373134328357</v>
      </c>
      <c r="N11" s="7"/>
      <c r="O11" s="7"/>
      <c r="P11" s="7"/>
      <c r="Q11" s="7"/>
    </row>
    <row r="12" spans="1:17" ht="12" customHeight="1">
      <c r="A12" s="62"/>
      <c r="B12" s="62"/>
      <c r="C12" s="302"/>
      <c r="D12" s="1"/>
      <c r="E12" s="281"/>
      <c r="F12" s="1"/>
      <c r="G12" s="169"/>
      <c r="H12" s="1"/>
      <c r="I12" s="60"/>
      <c r="J12" s="1"/>
      <c r="K12" s="53"/>
      <c r="L12" s="1"/>
      <c r="M12" s="168"/>
      <c r="N12" s="7"/>
      <c r="O12" s="7"/>
      <c r="P12" s="7"/>
      <c r="Q12" s="7"/>
    </row>
    <row r="13" spans="1:17" ht="16.5">
      <c r="A13" s="62" t="s">
        <v>140</v>
      </c>
      <c r="B13" s="62"/>
      <c r="C13" s="302">
        <v>56</v>
      </c>
      <c r="D13" s="1" t="s">
        <v>127</v>
      </c>
      <c r="E13" s="281">
        <v>57</v>
      </c>
      <c r="F13" s="1" t="s">
        <v>127</v>
      </c>
      <c r="G13" s="168">
        <f>(C13-E13)/E13*100</f>
        <v>-1.7543859649122806</v>
      </c>
      <c r="H13" s="1"/>
      <c r="I13" s="60">
        <v>6</v>
      </c>
      <c r="J13" s="1"/>
      <c r="K13" s="53">
        <v>10</v>
      </c>
      <c r="L13" s="1"/>
      <c r="M13" s="168">
        <f t="shared" si="0"/>
        <v>-40</v>
      </c>
      <c r="N13" s="7"/>
      <c r="O13" s="7"/>
      <c r="P13" s="7"/>
      <c r="Q13" s="7"/>
    </row>
    <row r="14" spans="1:17" ht="11.25" customHeight="1">
      <c r="A14" s="62"/>
      <c r="B14" s="62"/>
      <c r="C14" s="302"/>
      <c r="D14" s="1"/>
      <c r="E14" s="281"/>
      <c r="F14" s="1"/>
      <c r="G14" s="169"/>
      <c r="H14" s="1"/>
      <c r="I14" s="60"/>
      <c r="J14" s="1"/>
      <c r="K14" s="53"/>
      <c r="L14" s="1"/>
      <c r="M14" s="168"/>
      <c r="N14" s="7"/>
      <c r="O14" s="7"/>
      <c r="P14" s="7"/>
      <c r="Q14" s="7"/>
    </row>
    <row r="15" spans="1:17" ht="18" customHeight="1">
      <c r="A15" s="62" t="s">
        <v>145</v>
      </c>
      <c r="B15" s="62"/>
      <c r="C15" s="302">
        <v>15</v>
      </c>
      <c r="D15" s="190"/>
      <c r="E15" s="281">
        <v>15</v>
      </c>
      <c r="F15" s="190"/>
      <c r="G15" s="469">
        <f>(C15-E15)/E15*100</f>
        <v>0</v>
      </c>
      <c r="I15" s="60">
        <v>9</v>
      </c>
      <c r="J15" s="483" t="s">
        <v>254</v>
      </c>
      <c r="K15" s="53">
        <v>13</v>
      </c>
      <c r="L15" s="285" t="s">
        <v>148</v>
      </c>
      <c r="M15" s="168">
        <f t="shared" si="0"/>
        <v>-30.76923076923077</v>
      </c>
      <c r="N15" s="7"/>
      <c r="O15" s="7"/>
      <c r="P15" s="7"/>
      <c r="Q15" s="7"/>
    </row>
    <row r="16" spans="1:17" ht="12" customHeight="1">
      <c r="A16" s="62"/>
      <c r="B16" s="62"/>
      <c r="C16" s="307"/>
      <c r="D16" s="1"/>
      <c r="E16" s="311"/>
      <c r="F16" s="1"/>
      <c r="G16" s="170"/>
      <c r="H16" s="1"/>
      <c r="I16" s="60"/>
      <c r="J16" s="1"/>
      <c r="K16" s="53"/>
      <c r="L16" s="1"/>
      <c r="M16" s="168"/>
      <c r="N16" s="7"/>
      <c r="O16" s="7"/>
      <c r="P16" s="7"/>
      <c r="Q16" s="7"/>
    </row>
    <row r="17" spans="1:17" ht="16.5">
      <c r="A17" s="62" t="s">
        <v>11</v>
      </c>
      <c r="B17" s="62"/>
      <c r="C17" s="307">
        <v>3184</v>
      </c>
      <c r="D17" s="1"/>
      <c r="E17" s="311">
        <v>2448</v>
      </c>
      <c r="F17" s="1"/>
      <c r="G17" s="168">
        <f>(C17-E17)/E17*100</f>
        <v>30.065359477124183</v>
      </c>
      <c r="H17" s="1"/>
      <c r="I17" s="60">
        <v>199</v>
      </c>
      <c r="J17" s="61"/>
      <c r="K17" s="53">
        <v>201</v>
      </c>
      <c r="L17" s="61"/>
      <c r="M17" s="168">
        <f t="shared" si="0"/>
        <v>-0.9950248756218906</v>
      </c>
      <c r="N17" s="7"/>
      <c r="O17" s="7"/>
      <c r="P17" s="7"/>
      <c r="Q17" s="7"/>
    </row>
    <row r="18" spans="1:17" ht="16.5">
      <c r="A18" s="1" t="s">
        <v>50</v>
      </c>
      <c r="B18" s="62"/>
      <c r="C18" s="307">
        <v>979</v>
      </c>
      <c r="D18" s="53"/>
      <c r="E18" s="311">
        <v>938</v>
      </c>
      <c r="F18" s="53"/>
      <c r="G18" s="168">
        <f>(C18-E18)/E18*100</f>
        <v>4.371002132196162</v>
      </c>
      <c r="H18" s="1"/>
      <c r="I18" s="60">
        <v>198</v>
      </c>
      <c r="J18" s="61"/>
      <c r="K18" s="53">
        <v>201</v>
      </c>
      <c r="L18" s="61"/>
      <c r="M18" s="168">
        <f t="shared" si="0"/>
        <v>-1.4925373134328357</v>
      </c>
      <c r="N18" s="7"/>
      <c r="O18" s="7"/>
      <c r="P18" s="7"/>
      <c r="Q18" s="7"/>
    </row>
    <row r="19" spans="1:17" ht="16.5">
      <c r="A19" s="1" t="s">
        <v>51</v>
      </c>
      <c r="B19" s="62"/>
      <c r="C19" s="307"/>
      <c r="D19" s="1"/>
      <c r="E19" s="311"/>
      <c r="F19" s="1"/>
      <c r="G19" s="168"/>
      <c r="H19" s="1"/>
      <c r="I19" s="60"/>
      <c r="J19" s="61"/>
      <c r="K19" s="53"/>
      <c r="L19" s="61"/>
      <c r="M19" s="168"/>
      <c r="N19" s="7"/>
      <c r="O19" s="7"/>
      <c r="P19" s="7"/>
      <c r="Q19" s="7"/>
    </row>
    <row r="20" spans="1:17" ht="16.5">
      <c r="A20" s="1" t="s">
        <v>52</v>
      </c>
      <c r="B20" s="62"/>
      <c r="C20" s="307">
        <v>27</v>
      </c>
      <c r="D20" s="1"/>
      <c r="E20" s="311">
        <v>27</v>
      </c>
      <c r="F20" s="1"/>
      <c r="G20" s="469">
        <f>(C20-E20)/E20*100</f>
        <v>0</v>
      </c>
      <c r="H20" s="1"/>
      <c r="I20" s="60">
        <v>1</v>
      </c>
      <c r="J20" s="61"/>
      <c r="K20" s="53">
        <v>0</v>
      </c>
      <c r="L20" s="61"/>
      <c r="M20" s="478" t="s">
        <v>72</v>
      </c>
      <c r="N20" s="7"/>
      <c r="O20" s="7"/>
      <c r="P20" s="7"/>
      <c r="Q20" s="7"/>
    </row>
    <row r="21" spans="1:17" ht="16.5">
      <c r="A21" s="1" t="s">
        <v>54</v>
      </c>
      <c r="B21" s="62"/>
      <c r="C21" s="307">
        <v>1959</v>
      </c>
      <c r="D21" s="1"/>
      <c r="E21" s="311">
        <v>1304</v>
      </c>
      <c r="F21" s="1"/>
      <c r="G21" s="168">
        <f>(C21-E21)/E21*100</f>
        <v>50.23006134969326</v>
      </c>
      <c r="H21" s="1"/>
      <c r="I21" s="64" t="s">
        <v>72</v>
      </c>
      <c r="J21" s="61"/>
      <c r="K21" s="478" t="s">
        <v>72</v>
      </c>
      <c r="L21" s="61"/>
      <c r="M21" s="168"/>
      <c r="N21" s="7"/>
      <c r="O21" s="7"/>
      <c r="P21" s="7"/>
      <c r="Q21" s="7"/>
    </row>
    <row r="22" spans="1:17" ht="16.5" customHeight="1">
      <c r="A22" s="1" t="s">
        <v>368</v>
      </c>
      <c r="B22" s="1"/>
      <c r="C22" s="307">
        <v>24</v>
      </c>
      <c r="D22" s="1"/>
      <c r="E22" s="311">
        <v>0</v>
      </c>
      <c r="F22" s="1"/>
      <c r="G22" s="169" t="s">
        <v>72</v>
      </c>
      <c r="H22" s="1"/>
      <c r="I22" s="64" t="s">
        <v>72</v>
      </c>
      <c r="J22" s="61"/>
      <c r="K22" s="478" t="s">
        <v>72</v>
      </c>
      <c r="L22" s="61"/>
      <c r="M22" s="168"/>
      <c r="N22" s="7"/>
      <c r="O22" s="7"/>
      <c r="P22" s="7"/>
      <c r="Q22" s="7"/>
    </row>
    <row r="23" spans="1:17" ht="16.5">
      <c r="A23" s="1" t="s">
        <v>76</v>
      </c>
      <c r="B23" s="62"/>
      <c r="C23" s="307">
        <v>180</v>
      </c>
      <c r="D23" s="1"/>
      <c r="E23" s="311">
        <v>166</v>
      </c>
      <c r="F23" s="1"/>
      <c r="G23" s="168">
        <f>(C23-E23)/E23*100</f>
        <v>8.433734939759036</v>
      </c>
      <c r="H23" s="1"/>
      <c r="I23" s="64" t="s">
        <v>72</v>
      </c>
      <c r="J23" s="61"/>
      <c r="K23" s="478" t="s">
        <v>72</v>
      </c>
      <c r="L23" s="61"/>
      <c r="M23" s="168"/>
      <c r="N23" s="7"/>
      <c r="O23" s="7"/>
      <c r="P23" s="7"/>
      <c r="Q23" s="7"/>
    </row>
    <row r="24" spans="1:17" ht="16.5">
      <c r="A24" s="1" t="s">
        <v>84</v>
      </c>
      <c r="B24" s="62"/>
      <c r="C24" s="307"/>
      <c r="D24" s="1"/>
      <c r="E24" s="311"/>
      <c r="F24" s="1"/>
      <c r="G24" s="168"/>
      <c r="H24" s="1"/>
      <c r="I24" s="64"/>
      <c r="J24" s="61"/>
      <c r="K24" s="478"/>
      <c r="L24" s="61"/>
      <c r="M24" s="168"/>
      <c r="N24" s="7"/>
      <c r="O24" s="7"/>
      <c r="P24" s="7"/>
      <c r="Q24" s="7"/>
    </row>
    <row r="25" spans="1:17" ht="18.75">
      <c r="A25" s="1" t="s">
        <v>89</v>
      </c>
      <c r="B25" s="62"/>
      <c r="C25" s="307">
        <v>9</v>
      </c>
      <c r="D25" s="1"/>
      <c r="E25" s="311">
        <v>8</v>
      </c>
      <c r="F25" s="1"/>
      <c r="G25" s="168">
        <f>(C25-E25)/E25*100</f>
        <v>12.5</v>
      </c>
      <c r="H25" s="1"/>
      <c r="I25" s="64" t="s">
        <v>72</v>
      </c>
      <c r="J25" s="61"/>
      <c r="K25" s="478" t="s">
        <v>72</v>
      </c>
      <c r="L25" s="61"/>
      <c r="M25" s="168"/>
      <c r="N25" s="7"/>
      <c r="O25" s="7"/>
      <c r="P25" s="7"/>
      <c r="Q25" s="7"/>
    </row>
    <row r="26" spans="1:17" ht="16.5">
      <c r="A26" s="1" t="s">
        <v>83</v>
      </c>
      <c r="B26" s="62"/>
      <c r="C26" s="307">
        <v>5</v>
      </c>
      <c r="D26" s="1"/>
      <c r="E26" s="311">
        <v>3</v>
      </c>
      <c r="F26" s="1"/>
      <c r="G26" s="168">
        <f>(C26-E26)/E26*100</f>
        <v>66.66666666666666</v>
      </c>
      <c r="H26" s="1"/>
      <c r="I26" s="64" t="s">
        <v>72</v>
      </c>
      <c r="J26" s="61"/>
      <c r="K26" s="478" t="s">
        <v>72</v>
      </c>
      <c r="L26" s="61"/>
      <c r="M26" s="168"/>
      <c r="N26" s="7"/>
      <c r="O26" s="7"/>
      <c r="P26" s="7"/>
      <c r="Q26" s="7"/>
    </row>
    <row r="27" spans="1:17" ht="16.5">
      <c r="A27" s="1" t="s">
        <v>85</v>
      </c>
      <c r="B27" s="62"/>
      <c r="C27" s="307">
        <v>1</v>
      </c>
      <c r="D27" s="1"/>
      <c r="E27" s="311">
        <v>2</v>
      </c>
      <c r="F27" s="1"/>
      <c r="G27" s="168">
        <f>(C27-E27)/E27*100</f>
        <v>-50</v>
      </c>
      <c r="H27" s="1"/>
      <c r="I27" s="64" t="s">
        <v>72</v>
      </c>
      <c r="J27" s="61"/>
      <c r="K27" s="478" t="s">
        <v>72</v>
      </c>
      <c r="L27" s="61"/>
      <c r="M27" s="168"/>
      <c r="N27" s="7"/>
      <c r="O27" s="7"/>
      <c r="P27" s="7"/>
      <c r="Q27" s="7"/>
    </row>
    <row r="28" spans="1:17" ht="12" customHeight="1">
      <c r="A28" s="1"/>
      <c r="B28" s="62"/>
      <c r="C28" s="308"/>
      <c r="D28" s="1"/>
      <c r="E28" s="61"/>
      <c r="F28" s="1"/>
      <c r="G28" s="168"/>
      <c r="H28" s="1"/>
      <c r="I28" s="60"/>
      <c r="J28" s="61"/>
      <c r="K28" s="53"/>
      <c r="L28" s="1"/>
      <c r="M28" s="168"/>
      <c r="N28" s="7"/>
      <c r="O28" s="7"/>
      <c r="P28" s="7"/>
      <c r="Q28" s="7"/>
    </row>
    <row r="29" spans="1:17" ht="16.5">
      <c r="A29" s="6" t="s">
        <v>77</v>
      </c>
      <c r="B29" s="62"/>
      <c r="C29" s="307"/>
      <c r="D29" s="1"/>
      <c r="E29" s="61"/>
      <c r="F29" s="1"/>
      <c r="G29" s="59"/>
      <c r="H29" s="1"/>
      <c r="I29" s="60"/>
      <c r="J29" s="61"/>
      <c r="K29" s="65"/>
      <c r="L29" s="1"/>
      <c r="M29" s="59"/>
      <c r="N29" s="7"/>
      <c r="O29" s="7"/>
      <c r="P29" s="7"/>
      <c r="Q29" s="7"/>
    </row>
    <row r="30" spans="1:17" ht="16.5">
      <c r="A30" s="286" t="s">
        <v>155</v>
      </c>
      <c r="B30" s="287" t="s">
        <v>159</v>
      </c>
      <c r="C30" s="307"/>
      <c r="D30" s="1"/>
      <c r="E30" s="61"/>
      <c r="F30" s="1"/>
      <c r="G30" s="59"/>
      <c r="H30" s="1"/>
      <c r="I30" s="60"/>
      <c r="J30" s="61"/>
      <c r="K30" s="65"/>
      <c r="L30" s="1"/>
      <c r="M30" s="59"/>
      <c r="N30" s="7"/>
      <c r="O30" s="7"/>
      <c r="P30" s="7"/>
      <c r="Q30" s="7"/>
    </row>
    <row r="31" spans="1:17" ht="12" customHeight="1">
      <c r="A31" s="287"/>
      <c r="B31" s="287" t="s">
        <v>177</v>
      </c>
      <c r="C31" s="307"/>
      <c r="D31" s="1"/>
      <c r="E31" s="61"/>
      <c r="F31" s="1"/>
      <c r="G31" s="59"/>
      <c r="H31" s="1"/>
      <c r="I31" s="60"/>
      <c r="J31" s="61"/>
      <c r="K31" s="65"/>
      <c r="L31" s="1"/>
      <c r="M31" s="59"/>
      <c r="N31" s="7"/>
      <c r="O31" s="7"/>
      <c r="P31" s="7"/>
      <c r="Q31" s="7"/>
    </row>
    <row r="32" spans="1:17" ht="16.5">
      <c r="A32" s="1" t="s">
        <v>156</v>
      </c>
      <c r="B32" s="6" t="s">
        <v>81</v>
      </c>
      <c r="C32" s="307"/>
      <c r="D32" s="1"/>
      <c r="E32" s="61"/>
      <c r="F32" s="1"/>
      <c r="G32" s="59"/>
      <c r="H32" s="1"/>
      <c r="I32" s="60"/>
      <c r="J32" s="61"/>
      <c r="K32" s="65"/>
      <c r="L32" s="1"/>
      <c r="N32" s="7"/>
      <c r="O32" s="7"/>
      <c r="P32" s="7"/>
      <c r="Q32" s="7"/>
    </row>
    <row r="33" spans="1:256" ht="16.5">
      <c r="A33" t="s">
        <v>160</v>
      </c>
      <c r="B33" s="6" t="s">
        <v>285</v>
      </c>
      <c r="C33" s="28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8" customHeight="1">
      <c r="A34" s="483" t="s">
        <v>254</v>
      </c>
      <c r="B34" s="6" t="s">
        <v>253</v>
      </c>
      <c r="C34" s="28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6.5" customHeight="1">
      <c r="A35" s="285" t="s">
        <v>157</v>
      </c>
      <c r="B35" s="6" t="s">
        <v>171</v>
      </c>
      <c r="C35" s="28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6.5" customHeight="1">
      <c r="A36" s="190" t="s">
        <v>130</v>
      </c>
      <c r="B36" s="6" t="s">
        <v>370</v>
      </c>
      <c r="C36" s="28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6.5" customHeight="1">
      <c r="A37" s="189" t="s">
        <v>158</v>
      </c>
      <c r="B37" s="6" t="s">
        <v>178</v>
      </c>
      <c r="C37" s="281"/>
      <c r="D37" s="1"/>
      <c r="E37" s="1"/>
      <c r="F37" s="1"/>
      <c r="G37" s="1"/>
      <c r="H37" s="1"/>
      <c r="I37" s="1"/>
      <c r="J37" s="1"/>
      <c r="K37" s="1"/>
      <c r="L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6.5">
      <c r="A38" s="1"/>
      <c r="B38" s="1"/>
      <c r="C38" s="281"/>
      <c r="D38" s="1"/>
      <c r="E38" s="1"/>
      <c r="F38" s="1"/>
      <c r="G38" s="1"/>
      <c r="H38" s="1"/>
      <c r="I38" s="1"/>
      <c r="J38" s="1"/>
      <c r="K38" s="1"/>
      <c r="L38" s="1"/>
      <c r="M38" s="288"/>
      <c r="N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6.5">
      <c r="A39" s="1"/>
      <c r="B39" s="1"/>
      <c r="C39" s="28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6.5">
      <c r="A40" s="1"/>
      <c r="B40" s="1"/>
      <c r="C40" s="28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7" ht="16.5">
      <c r="A41" s="7"/>
      <c r="B41" s="1"/>
      <c r="C41" s="307"/>
      <c r="D41" s="1"/>
      <c r="E41" s="61"/>
      <c r="F41" s="1"/>
      <c r="G41" s="59"/>
      <c r="H41" s="1"/>
      <c r="I41" s="60"/>
      <c r="J41" s="61"/>
      <c r="K41" s="61"/>
      <c r="L41" s="1"/>
      <c r="M41" s="59"/>
      <c r="N41" s="7"/>
      <c r="O41" s="7"/>
      <c r="P41" s="7"/>
      <c r="Q41" s="7"/>
    </row>
    <row r="42" spans="1:13" ht="16.5">
      <c r="A42" s="1"/>
      <c r="B42" s="1"/>
      <c r="C42" s="28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4">
    <mergeCell ref="I5:K5"/>
    <mergeCell ref="C5:E5"/>
    <mergeCell ref="C6:E6"/>
    <mergeCell ref="I6:K6"/>
  </mergeCells>
  <printOptions horizontalCentered="1"/>
  <pageMargins left="0.0393700787401575" right="0" top="0.118110236220472" bottom="0" header="0.511811023622047" footer="0.1"/>
  <pageSetup firstPageNumber="3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27" sqref="B27"/>
    </sheetView>
  </sheetViews>
  <sheetFormatPr defaultColWidth="9.00390625" defaultRowHeight="16.5"/>
  <cols>
    <col min="1" max="1" width="2.75390625" style="283" customWidth="1"/>
    <col min="2" max="2" width="40.125" style="283" customWidth="1"/>
    <col min="3" max="3" width="16.25390625" style="283" customWidth="1"/>
    <col min="4" max="4" width="2.75390625" style="283" customWidth="1"/>
    <col min="5" max="5" width="16.50390625" style="283" customWidth="1"/>
    <col min="6" max="6" width="3.00390625" style="283" customWidth="1"/>
    <col min="7" max="7" width="9.625" style="283" customWidth="1"/>
    <col min="8" max="8" width="3.50390625" style="283" customWidth="1"/>
    <col min="9" max="9" width="16.25390625" style="283" customWidth="1"/>
    <col min="10" max="10" width="2.75390625" style="283" customWidth="1"/>
    <col min="11" max="11" width="15.625" style="440" customWidth="1"/>
    <col min="12" max="12" width="1.75390625" style="283" customWidth="1"/>
    <col min="13" max="13" width="10.50390625" style="283" customWidth="1"/>
    <col min="14" max="16384" width="9.00390625" style="283" customWidth="1"/>
  </cols>
  <sheetData>
    <row r="1" spans="1:11" ht="17.25" customHeight="1">
      <c r="A1" s="289" t="s">
        <v>225</v>
      </c>
      <c r="K1" s="291"/>
    </row>
    <row r="2" spans="1:17" ht="15" customHeight="1">
      <c r="A2" s="281"/>
      <c r="B2" s="281"/>
      <c r="C2" s="797" t="s">
        <v>168</v>
      </c>
      <c r="D2" s="797"/>
      <c r="E2" s="797"/>
      <c r="F2" s="281"/>
      <c r="G2" s="290"/>
      <c r="H2" s="281"/>
      <c r="I2" s="797" t="s">
        <v>169</v>
      </c>
      <c r="J2" s="798"/>
      <c r="K2" s="798"/>
      <c r="L2" s="281"/>
      <c r="M2" s="290"/>
      <c r="N2" s="291"/>
      <c r="O2" s="291"/>
      <c r="P2" s="291"/>
      <c r="Q2" s="291"/>
    </row>
    <row r="3" spans="1:17" ht="15" customHeight="1">
      <c r="A3" s="281"/>
      <c r="B3" s="281"/>
      <c r="C3" s="292" t="s">
        <v>205</v>
      </c>
      <c r="E3" s="290" t="s">
        <v>205</v>
      </c>
      <c r="F3" s="281"/>
      <c r="G3" s="281"/>
      <c r="H3" s="281"/>
      <c r="I3" s="292" t="s">
        <v>205</v>
      </c>
      <c r="J3" s="448"/>
      <c r="K3" s="290" t="s">
        <v>205</v>
      </c>
      <c r="L3" s="281"/>
      <c r="M3" s="281"/>
      <c r="N3" s="291"/>
      <c r="O3" s="291"/>
      <c r="P3" s="291"/>
      <c r="Q3" s="291"/>
    </row>
    <row r="4" spans="1:17" ht="15" customHeight="1">
      <c r="A4" s="799"/>
      <c r="B4" s="799"/>
      <c r="C4" s="294" t="s">
        <v>200</v>
      </c>
      <c r="D4" s="295"/>
      <c r="E4" s="296" t="s">
        <v>90</v>
      </c>
      <c r="F4" s="295"/>
      <c r="G4" s="297" t="s">
        <v>53</v>
      </c>
      <c r="H4" s="281"/>
      <c r="I4" s="294" t="s">
        <v>200</v>
      </c>
      <c r="J4" s="294"/>
      <c r="K4" s="296" t="s">
        <v>90</v>
      </c>
      <c r="L4" s="295"/>
      <c r="M4" s="297" t="s">
        <v>53</v>
      </c>
      <c r="N4" s="291"/>
      <c r="O4" s="291"/>
      <c r="P4" s="291"/>
      <c r="Q4" s="291"/>
    </row>
    <row r="5" spans="1:17" ht="15.75" customHeight="1">
      <c r="A5" s="300" t="s">
        <v>150</v>
      </c>
      <c r="B5" s="298"/>
      <c r="C5" s="666">
        <v>823410.0290870002</v>
      </c>
      <c r="D5" s="299"/>
      <c r="E5" s="437">
        <v>549632.2</v>
      </c>
      <c r="F5" s="299"/>
      <c r="G5" s="301">
        <f>(C5-E5)/E5*100</f>
        <v>49.81109714587323</v>
      </c>
      <c r="H5" s="281"/>
      <c r="I5" s="666">
        <v>8281.501992</v>
      </c>
      <c r="J5" s="299"/>
      <c r="K5" s="437">
        <v>3045.7</v>
      </c>
      <c r="L5" s="299"/>
      <c r="M5" s="301">
        <f>(I5-K5)/K5*100</f>
        <v>171.9080011819943</v>
      </c>
      <c r="N5" s="291"/>
      <c r="O5" s="291"/>
      <c r="P5" s="291"/>
      <c r="Q5" s="291"/>
    </row>
    <row r="6" spans="1:17" ht="15.75" customHeight="1">
      <c r="A6" s="302" t="s">
        <v>151</v>
      </c>
      <c r="B6" s="302"/>
      <c r="C6" s="303">
        <v>497653.6687710001</v>
      </c>
      <c r="D6" s="304"/>
      <c r="E6" s="305">
        <v>298655.2</v>
      </c>
      <c r="F6" s="281"/>
      <c r="G6" s="301">
        <f>(C6-E6)/E6*100</f>
        <v>66.63150977146893</v>
      </c>
      <c r="H6" s="281"/>
      <c r="I6" s="666">
        <v>8281.501992</v>
      </c>
      <c r="J6" s="304"/>
      <c r="K6" s="305">
        <v>3045.7</v>
      </c>
      <c r="L6" s="281"/>
      <c r="M6" s="301">
        <f>(I6-K6)/K6*100</f>
        <v>171.9080011819943</v>
      </c>
      <c r="N6" s="291"/>
      <c r="O6" s="291"/>
      <c r="P6" s="291"/>
      <c r="Q6" s="291"/>
    </row>
    <row r="7" spans="1:17" ht="15.75" customHeight="1">
      <c r="A7" s="281" t="s">
        <v>120</v>
      </c>
      <c r="B7" s="281"/>
      <c r="C7" s="303">
        <v>331421.5868050001</v>
      </c>
      <c r="D7" s="304"/>
      <c r="E7" s="305">
        <v>164985.4</v>
      </c>
      <c r="F7" s="281"/>
      <c r="G7" s="301">
        <f>(C7-E7)/E7*100</f>
        <v>100.8793425387944</v>
      </c>
      <c r="H7" s="281"/>
      <c r="I7" s="303">
        <v>1769.2129999999997</v>
      </c>
      <c r="J7" s="304"/>
      <c r="K7" s="305">
        <v>665.4367000000001</v>
      </c>
      <c r="L7" s="281"/>
      <c r="M7" s="301">
        <f>(I7-K7)/K7*100</f>
        <v>165.87247141613912</v>
      </c>
      <c r="N7" s="306"/>
      <c r="O7" s="291"/>
      <c r="P7" s="291"/>
      <c r="Q7" s="291"/>
    </row>
    <row r="8" spans="1:17" ht="15.75" customHeight="1">
      <c r="A8" s="281" t="s">
        <v>121</v>
      </c>
      <c r="B8" s="281"/>
      <c r="C8" s="303">
        <v>166232.08196599997</v>
      </c>
      <c r="D8" s="304"/>
      <c r="E8" s="305">
        <v>133669.8</v>
      </c>
      <c r="F8" s="281"/>
      <c r="G8" s="301">
        <f>(C8-E8)/E8*100</f>
        <v>24.360238412865122</v>
      </c>
      <c r="H8" s="281"/>
      <c r="I8" s="303">
        <v>6512.288992</v>
      </c>
      <c r="J8" s="304"/>
      <c r="K8" s="305">
        <v>2380.3</v>
      </c>
      <c r="L8" s="281"/>
      <c r="M8" s="301">
        <f>(I8-K8)/K8*100</f>
        <v>173.59110162584545</v>
      </c>
      <c r="N8" s="291"/>
      <c r="O8" s="291"/>
      <c r="P8" s="291"/>
      <c r="Q8" s="291"/>
    </row>
    <row r="9" spans="1:17" ht="6" customHeight="1">
      <c r="A9" s="291"/>
      <c r="B9" s="281"/>
      <c r="C9" s="307"/>
      <c r="D9" s="281"/>
      <c r="E9" s="308"/>
      <c r="F9" s="281"/>
      <c r="G9" s="309"/>
      <c r="H9" s="281"/>
      <c r="I9" s="307"/>
      <c r="J9" s="308"/>
      <c r="K9" s="308"/>
      <c r="L9" s="281"/>
      <c r="M9" s="309"/>
      <c r="N9" s="291"/>
      <c r="O9" s="291"/>
      <c r="P9" s="291"/>
      <c r="Q9" s="291"/>
    </row>
    <row r="10" spans="1:17" ht="15.75" customHeight="1">
      <c r="A10" s="302" t="s">
        <v>125</v>
      </c>
      <c r="B10" s="292"/>
      <c r="C10" s="290"/>
      <c r="D10" s="281"/>
      <c r="E10" s="800"/>
      <c r="F10" s="800"/>
      <c r="G10" s="281"/>
      <c r="H10" s="281"/>
      <c r="I10" s="281"/>
      <c r="J10" s="281"/>
      <c r="K10" s="290"/>
      <c r="L10" s="281"/>
      <c r="M10" s="281"/>
      <c r="N10" s="291"/>
      <c r="O10" s="291"/>
      <c r="P10" s="291"/>
      <c r="Q10" s="291"/>
    </row>
    <row r="11" spans="1:13" s="281" customFormat="1" ht="15.75">
      <c r="A11" s="281" t="s">
        <v>122</v>
      </c>
      <c r="C11" s="307"/>
      <c r="E11" s="311"/>
      <c r="G11" s="309"/>
      <c r="I11" s="307"/>
      <c r="J11" s="312"/>
      <c r="K11" s="311"/>
      <c r="M11" s="313"/>
    </row>
    <row r="12" spans="1:13" s="281" customFormat="1" ht="13.5" customHeight="1">
      <c r="A12" s="281" t="s">
        <v>52</v>
      </c>
      <c r="C12" s="314">
        <v>0</v>
      </c>
      <c r="E12" s="315">
        <v>130.66976599999998</v>
      </c>
      <c r="G12" s="467" t="s">
        <v>72</v>
      </c>
      <c r="I12" s="307">
        <v>0</v>
      </c>
      <c r="J12" s="312"/>
      <c r="K12" s="311">
        <v>0</v>
      </c>
      <c r="M12" s="316"/>
    </row>
    <row r="13" spans="1:13" s="281" customFormat="1" ht="13.5" customHeight="1">
      <c r="A13" s="281" t="s">
        <v>141</v>
      </c>
      <c r="C13" s="314">
        <v>247781.6224</v>
      </c>
      <c r="E13" s="315">
        <v>154800.784</v>
      </c>
      <c r="G13" s="301">
        <f>(C13-E13)/E13*100</f>
        <v>60.06483688092948</v>
      </c>
      <c r="I13" s="314" t="s">
        <v>74</v>
      </c>
      <c r="J13" s="312"/>
      <c r="K13" s="315" t="s">
        <v>72</v>
      </c>
      <c r="M13" s="313"/>
    </row>
    <row r="14" spans="1:13" s="281" customFormat="1" ht="15.75" customHeight="1">
      <c r="A14" s="281" t="s">
        <v>242</v>
      </c>
      <c r="C14" s="314">
        <v>4078.37</v>
      </c>
      <c r="E14" s="438">
        <v>0</v>
      </c>
      <c r="G14" s="467" t="s">
        <v>72</v>
      </c>
      <c r="I14" s="314" t="s">
        <v>74</v>
      </c>
      <c r="K14" s="315" t="s">
        <v>72</v>
      </c>
      <c r="M14" s="290"/>
    </row>
    <row r="15" spans="1:13" s="281" customFormat="1" ht="15.75">
      <c r="A15" s="281" t="s">
        <v>123</v>
      </c>
      <c r="C15" s="314">
        <v>64883.884239999985</v>
      </c>
      <c r="E15" s="315">
        <v>60863.37406</v>
      </c>
      <c r="G15" s="301">
        <f>(C15-E15)/E15*100</f>
        <v>6.605795754991344</v>
      </c>
      <c r="I15" s="314" t="s">
        <v>74</v>
      </c>
      <c r="K15" s="315" t="s">
        <v>72</v>
      </c>
      <c r="M15" s="290"/>
    </row>
    <row r="16" spans="1:13" s="281" customFormat="1" ht="15.75">
      <c r="A16" s="281" t="s">
        <v>124</v>
      </c>
      <c r="B16" s="302"/>
      <c r="C16" s="398"/>
      <c r="E16" s="439"/>
      <c r="G16" s="318"/>
      <c r="I16" s="314" t="s">
        <v>74</v>
      </c>
      <c r="K16" s="290" t="s">
        <v>72</v>
      </c>
      <c r="M16" s="290"/>
    </row>
    <row r="17" spans="1:13" s="281" customFormat="1" ht="13.5" customHeight="1">
      <c r="A17" s="281" t="s">
        <v>82</v>
      </c>
      <c r="B17" s="302"/>
      <c r="C17" s="314">
        <v>0</v>
      </c>
      <c r="E17" s="315">
        <v>9370.720955</v>
      </c>
      <c r="G17" s="467" t="s">
        <v>72</v>
      </c>
      <c r="I17" s="314" t="s">
        <v>74</v>
      </c>
      <c r="K17" s="290" t="s">
        <v>72</v>
      </c>
      <c r="M17" s="290"/>
    </row>
    <row r="18" spans="1:13" s="281" customFormat="1" ht="13.5" customHeight="1">
      <c r="A18" s="281" t="s">
        <v>83</v>
      </c>
      <c r="B18" s="302"/>
      <c r="C18" s="314">
        <v>9012.483676</v>
      </c>
      <c r="D18" s="302"/>
      <c r="E18" s="315">
        <v>25811</v>
      </c>
      <c r="G18" s="301">
        <f>(C18-E18)/E18*100</f>
        <v>-65.08277991553989</v>
      </c>
      <c r="I18" s="314" t="s">
        <v>74</v>
      </c>
      <c r="K18" s="290" t="s">
        <v>72</v>
      </c>
      <c r="M18" s="290"/>
    </row>
    <row r="19" spans="1:13" s="281" customFormat="1" ht="13.5" customHeight="1">
      <c r="A19" s="281" t="s">
        <v>85</v>
      </c>
      <c r="B19" s="302"/>
      <c r="C19" s="302">
        <v>0</v>
      </c>
      <c r="E19" s="281">
        <v>0</v>
      </c>
      <c r="G19" s="447" t="s">
        <v>199</v>
      </c>
      <c r="I19" s="314" t="s">
        <v>74</v>
      </c>
      <c r="K19" s="290" t="s">
        <v>72</v>
      </c>
      <c r="M19" s="290"/>
    </row>
    <row r="20" spans="2:12" s="281" customFormat="1" ht="6" customHeight="1">
      <c r="B20" s="319"/>
      <c r="C20" s="320"/>
      <c r="E20" s="321"/>
      <c r="I20" s="307"/>
      <c r="J20" s="310"/>
      <c r="K20" s="322"/>
      <c r="L20" s="310"/>
    </row>
    <row r="21" spans="1:13" s="281" customFormat="1" ht="15.75" customHeight="1">
      <c r="A21" s="302" t="s">
        <v>134</v>
      </c>
      <c r="B21" s="319"/>
      <c r="C21" s="314">
        <f>SUM(C22:C32)</f>
        <v>8332633.242500001</v>
      </c>
      <c r="E21" s="315">
        <v>4498095.111968</v>
      </c>
      <c r="F21" s="315"/>
      <c r="G21" s="301">
        <f>(C21-E21)/E21*100</f>
        <v>85.24804467405578</v>
      </c>
      <c r="I21" s="307">
        <f>I22+I24</f>
        <v>43677.882320000004</v>
      </c>
      <c r="J21" s="310"/>
      <c r="K21" s="311">
        <v>22336.688035</v>
      </c>
      <c r="L21" s="310"/>
      <c r="M21" s="301">
        <f>(I21-K21)/K21*100</f>
        <v>95.54323475154362</v>
      </c>
    </row>
    <row r="22" spans="1:13" s="281" customFormat="1" ht="15.75" customHeight="1">
      <c r="A22" s="281" t="s">
        <v>50</v>
      </c>
      <c r="C22" s="314">
        <v>6423259.952974</v>
      </c>
      <c r="E22" s="315">
        <v>3587583.595504</v>
      </c>
      <c r="F22" s="315"/>
      <c r="G22" s="301">
        <f>(C22-E22)/E22*100</f>
        <v>79.04140160033349</v>
      </c>
      <c r="I22" s="307">
        <v>43677.575277</v>
      </c>
      <c r="J22" s="310"/>
      <c r="K22" s="311">
        <v>22336.384772</v>
      </c>
      <c r="L22" s="310"/>
      <c r="M22" s="301">
        <f>(I22-K22)/K22*100</f>
        <v>95.544515027125</v>
      </c>
    </row>
    <row r="23" spans="1:13" s="281" customFormat="1" ht="15.75">
      <c r="A23" s="281" t="s">
        <v>51</v>
      </c>
      <c r="C23" s="399"/>
      <c r="E23" s="323"/>
      <c r="F23" s="315"/>
      <c r="G23" s="301"/>
      <c r="I23" s="307"/>
      <c r="J23" s="310"/>
      <c r="K23" s="311"/>
      <c r="L23" s="310"/>
      <c r="M23" s="309"/>
    </row>
    <row r="24" spans="1:13" s="281" customFormat="1" ht="13.5" customHeight="1">
      <c r="A24" s="281" t="s">
        <v>52</v>
      </c>
      <c r="C24" s="314">
        <v>2711.685129</v>
      </c>
      <c r="E24" s="315">
        <v>2283</v>
      </c>
      <c r="F24" s="315"/>
      <c r="G24" s="301">
        <f>(C24-E24)/E24*100</f>
        <v>18.777272404730617</v>
      </c>
      <c r="I24" s="324">
        <v>0.307043</v>
      </c>
      <c r="J24" s="325"/>
      <c r="K24" s="301">
        <v>0.303263</v>
      </c>
      <c r="L24" s="310"/>
      <c r="M24" s="301">
        <f>(I24-K24)/K24*100</f>
        <v>1.2464428565304722</v>
      </c>
    </row>
    <row r="25" spans="1:13" s="281" customFormat="1" ht="13.5" customHeight="1">
      <c r="A25" s="281" t="s">
        <v>54</v>
      </c>
      <c r="C25" s="314">
        <v>1790059.463939</v>
      </c>
      <c r="E25" s="315">
        <v>856607.38</v>
      </c>
      <c r="F25" s="315"/>
      <c r="G25" s="301">
        <f>(C25-E25)/E25*100</f>
        <v>108.97081973996067</v>
      </c>
      <c r="I25" s="314" t="s">
        <v>74</v>
      </c>
      <c r="J25" s="312"/>
      <c r="K25" s="315" t="s">
        <v>72</v>
      </c>
      <c r="L25" s="310"/>
      <c r="M25" s="309"/>
    </row>
    <row r="26" spans="1:13" s="281" customFormat="1" ht="18.75">
      <c r="A26" s="281" t="s">
        <v>242</v>
      </c>
      <c r="C26" s="314">
        <v>11335.32014</v>
      </c>
      <c r="E26" s="315">
        <v>0</v>
      </c>
      <c r="F26" s="315"/>
      <c r="G26" s="467" t="s">
        <v>72</v>
      </c>
      <c r="I26" s="314" t="s">
        <v>74</v>
      </c>
      <c r="J26" s="312"/>
      <c r="K26" s="315" t="s">
        <v>72</v>
      </c>
      <c r="L26" s="310"/>
      <c r="M26" s="309"/>
    </row>
    <row r="27" spans="1:13" s="281" customFormat="1" ht="15.75">
      <c r="A27" s="281" t="s">
        <v>76</v>
      </c>
      <c r="C27" s="314">
        <v>6.24895</v>
      </c>
      <c r="E27" s="315">
        <v>10.5034</v>
      </c>
      <c r="F27" s="315"/>
      <c r="G27" s="301">
        <f>(C27-E27)/E27*100</f>
        <v>-40.50545537635432</v>
      </c>
      <c r="I27" s="307">
        <v>0</v>
      </c>
      <c r="K27" s="311">
        <v>0</v>
      </c>
      <c r="L27" s="310"/>
      <c r="M27" s="311"/>
    </row>
    <row r="28" spans="1:13" s="281" customFormat="1" ht="15.75">
      <c r="A28" s="281" t="s">
        <v>84</v>
      </c>
      <c r="B28" s="302"/>
      <c r="C28" s="399"/>
      <c r="E28" s="323"/>
      <c r="F28" s="315"/>
      <c r="G28" s="467" t="s">
        <v>241</v>
      </c>
      <c r="J28" s="312"/>
      <c r="L28" s="310"/>
      <c r="M28" s="309"/>
    </row>
    <row r="29" spans="1:13" s="281" customFormat="1" ht="13.5" customHeight="1">
      <c r="A29" s="281" t="s">
        <v>153</v>
      </c>
      <c r="B29" s="302"/>
      <c r="C29" s="314">
        <v>57818.265753</v>
      </c>
      <c r="E29" s="315">
        <v>20695.953762</v>
      </c>
      <c r="F29" s="315"/>
      <c r="G29" s="301">
        <f>(C29-E29)/E29*100</f>
        <v>179.36990204897228</v>
      </c>
      <c r="I29" s="314" t="s">
        <v>74</v>
      </c>
      <c r="J29" s="310"/>
      <c r="K29" s="315" t="s">
        <v>72</v>
      </c>
      <c r="L29" s="310"/>
      <c r="M29" s="309"/>
    </row>
    <row r="30" spans="1:13" s="281" customFormat="1" ht="13.5" customHeight="1">
      <c r="A30" s="281" t="s">
        <v>100</v>
      </c>
      <c r="B30" s="302"/>
      <c r="C30" s="314">
        <v>47441.127329</v>
      </c>
      <c r="E30" s="315">
        <v>30907.659554</v>
      </c>
      <c r="F30" s="315"/>
      <c r="G30" s="301">
        <f>(C30-E30)/E30*100</f>
        <v>53.49310822488425</v>
      </c>
      <c r="I30" s="314" t="s">
        <v>74</v>
      </c>
      <c r="J30" s="310"/>
      <c r="K30" s="315" t="s">
        <v>72</v>
      </c>
      <c r="L30" s="310"/>
      <c r="M30" s="309"/>
    </row>
    <row r="31" spans="1:13" s="281" customFormat="1" ht="13.5" customHeight="1">
      <c r="A31" s="281" t="s">
        <v>85</v>
      </c>
      <c r="B31" s="302"/>
      <c r="C31" s="314">
        <v>0.9592</v>
      </c>
      <c r="E31" s="305">
        <v>0.3592</v>
      </c>
      <c r="F31" s="315"/>
      <c r="G31" s="301">
        <f>(C31-E31)/E31*100</f>
        <v>167.0378619153675</v>
      </c>
      <c r="I31" s="314" t="s">
        <v>74</v>
      </c>
      <c r="J31" s="310"/>
      <c r="K31" s="315" t="s">
        <v>72</v>
      </c>
      <c r="L31" s="310"/>
      <c r="M31" s="309"/>
    </row>
    <row r="32" spans="1:13" s="281" customFormat="1" ht="15.75">
      <c r="A32" s="281" t="s">
        <v>70</v>
      </c>
      <c r="C32" s="303">
        <v>0.219086</v>
      </c>
      <c r="E32" s="315">
        <v>6.142461</v>
      </c>
      <c r="F32" s="315"/>
      <c r="G32" s="301">
        <f>(C32-E32)/E32*100</f>
        <v>-96.43325370726815</v>
      </c>
      <c r="I32" s="314" t="s">
        <v>74</v>
      </c>
      <c r="J32" s="312"/>
      <c r="K32" s="315" t="s">
        <v>72</v>
      </c>
      <c r="L32" s="310"/>
      <c r="M32" s="309"/>
    </row>
    <row r="33" spans="2:12" s="281" customFormat="1" ht="6" customHeight="1">
      <c r="B33" s="310"/>
      <c r="C33" s="293"/>
      <c r="E33" s="293"/>
      <c r="F33" s="293"/>
      <c r="I33" s="293"/>
      <c r="J33" s="310"/>
      <c r="K33" s="293"/>
      <c r="L33" s="293"/>
    </row>
    <row r="34" spans="1:13" s="281" customFormat="1" ht="15.75">
      <c r="A34" s="302" t="s">
        <v>126</v>
      </c>
      <c r="C34" s="314">
        <f>C21/C36</f>
        <v>33735.35725708502</v>
      </c>
      <c r="E34" s="315">
        <v>18210.911376</v>
      </c>
      <c r="F34" s="311"/>
      <c r="G34" s="301">
        <f>(C34-E34)/E34*100</f>
        <v>85.24804476037676</v>
      </c>
      <c r="I34" s="307">
        <f>I21/I36</f>
        <v>176.83353165991903</v>
      </c>
      <c r="K34" s="311">
        <v>90.431935</v>
      </c>
      <c r="M34" s="301">
        <f>(I34-K34)/K34*100</f>
        <v>95.54323553943532</v>
      </c>
    </row>
    <row r="35" spans="1:12" ht="6" customHeight="1">
      <c r="A35" s="281"/>
      <c r="B35" s="281"/>
      <c r="C35" s="281"/>
      <c r="D35" s="281"/>
      <c r="E35" s="281"/>
      <c r="F35" s="281"/>
      <c r="G35" s="281"/>
      <c r="H35" s="281"/>
      <c r="I35" s="302"/>
      <c r="J35" s="281"/>
      <c r="K35" s="281"/>
      <c r="L35" s="281"/>
    </row>
    <row r="36" spans="1:11" s="302" customFormat="1" ht="15.75">
      <c r="A36" s="302" t="s">
        <v>10</v>
      </c>
      <c r="C36" s="307">
        <v>247</v>
      </c>
      <c r="E36" s="311">
        <v>247</v>
      </c>
      <c r="F36" s="281"/>
      <c r="I36" s="302">
        <v>247</v>
      </c>
      <c r="J36" s="281"/>
      <c r="K36" s="281">
        <v>247</v>
      </c>
    </row>
    <row r="37" spans="1:6" ht="6.75" customHeight="1">
      <c r="A37" s="302"/>
      <c r="E37" s="440"/>
      <c r="F37" s="440"/>
    </row>
    <row r="38" spans="1:13" ht="14.25" customHeight="1">
      <c r="A38" s="213" t="s">
        <v>75</v>
      </c>
      <c r="E38" s="440"/>
      <c r="F38" s="440"/>
      <c r="M38" s="281"/>
    </row>
    <row r="39" spans="1:6" ht="14.25" customHeight="1">
      <c r="A39" s="326" t="s">
        <v>161</v>
      </c>
      <c r="B39" s="213" t="s">
        <v>163</v>
      </c>
      <c r="E39" s="440"/>
      <c r="F39" s="440"/>
    </row>
    <row r="40" spans="1:13" ht="14.25" customHeight="1">
      <c r="A40" s="213" t="s">
        <v>162</v>
      </c>
      <c r="B40" s="213" t="s">
        <v>164</v>
      </c>
      <c r="E40" s="440"/>
      <c r="F40" s="440"/>
      <c r="M40" s="327"/>
    </row>
    <row r="41" spans="1:6" ht="14.25" customHeight="1">
      <c r="A41" s="326" t="s">
        <v>243</v>
      </c>
      <c r="B41" s="213" t="s">
        <v>370</v>
      </c>
      <c r="E41" s="440"/>
      <c r="F41" s="440"/>
    </row>
    <row r="42" spans="5:6" ht="16.5">
      <c r="E42" s="440"/>
      <c r="F42" s="440"/>
    </row>
    <row r="43" spans="5:6" ht="16.5">
      <c r="E43" s="440"/>
      <c r="F43" s="440"/>
    </row>
    <row r="44" spans="5:6" ht="16.5">
      <c r="E44" s="440"/>
      <c r="F44" s="440"/>
    </row>
    <row r="45" spans="5:6" ht="16.5">
      <c r="E45" s="440"/>
      <c r="F45" s="440"/>
    </row>
    <row r="46" spans="5:6" ht="16.5">
      <c r="E46" s="440"/>
      <c r="F46" s="440"/>
    </row>
    <row r="47" spans="5:6" ht="16.5">
      <c r="E47" s="440"/>
      <c r="F47" s="440"/>
    </row>
    <row r="48" spans="5:6" ht="16.5">
      <c r="E48" s="440"/>
      <c r="F48" s="440"/>
    </row>
    <row r="49" spans="5:6" ht="16.5">
      <c r="E49" s="440"/>
      <c r="F49" s="440"/>
    </row>
    <row r="50" spans="5:6" ht="16.5">
      <c r="E50" s="440"/>
      <c r="F50" s="440"/>
    </row>
    <row r="51" spans="5:6" ht="16.5">
      <c r="E51" s="440"/>
      <c r="F51" s="440"/>
    </row>
  </sheetData>
  <mergeCells count="4">
    <mergeCell ref="I2:K2"/>
    <mergeCell ref="A4:B4"/>
    <mergeCell ref="E10:F10"/>
    <mergeCell ref="C2:E2"/>
  </mergeCells>
  <printOptions horizontalCentered="1" verticalCentered="1"/>
  <pageMargins left="0.15748031496063" right="0" top="0" bottom="0" header="0.511811023622047" footer="0.1"/>
  <pageSetup firstPageNumber="4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6.5"/>
  <cols>
    <col min="1" max="1" width="59.625" style="1" customWidth="1"/>
    <col min="2" max="2" width="3.75390625" style="1" customWidth="1"/>
    <col min="3" max="3" width="12.125" style="1" customWidth="1"/>
    <col min="4" max="4" width="7.00390625" style="1" customWidth="1"/>
    <col min="5" max="5" width="11.75390625" style="1" customWidth="1"/>
    <col min="6" max="6" width="5.75390625" style="1" customWidth="1"/>
    <col min="7" max="7" width="11.125" style="1" customWidth="1"/>
    <col min="8" max="8" width="3.625" style="1" customWidth="1"/>
    <col min="9" max="9" width="9.125" style="1" bestFit="1" customWidth="1"/>
    <col min="10" max="10" width="6.375" style="1" customWidth="1"/>
    <col min="11" max="16384" width="9.00390625" style="1" customWidth="1"/>
  </cols>
  <sheetData>
    <row r="1" ht="18.75">
      <c r="A1" s="55" t="s">
        <v>12</v>
      </c>
    </row>
    <row r="2" ht="18.75">
      <c r="A2" s="55"/>
    </row>
    <row r="3" spans="2:7" ht="16.5" customHeight="1">
      <c r="B3" s="802"/>
      <c r="C3" s="802"/>
      <c r="E3" s="802"/>
      <c r="F3" s="802"/>
      <c r="G3" s="802"/>
    </row>
    <row r="4" spans="1:9" ht="16.5">
      <c r="A4" s="176"/>
      <c r="B4" s="176"/>
      <c r="C4" s="802" t="s">
        <v>369</v>
      </c>
      <c r="D4" s="802"/>
      <c r="E4" s="802"/>
      <c r="F4" s="176"/>
      <c r="G4" s="176"/>
      <c r="I4" s="67"/>
    </row>
    <row r="5" spans="1:7" ht="16.5">
      <c r="A5" s="177"/>
      <c r="B5" s="178"/>
      <c r="C5" s="423" t="s">
        <v>200</v>
      </c>
      <c r="D5" s="179"/>
      <c r="E5" s="424" t="s">
        <v>90</v>
      </c>
      <c r="F5" s="178"/>
      <c r="G5" s="180" t="s">
        <v>9</v>
      </c>
    </row>
    <row r="6" spans="1:7" ht="16.5">
      <c r="A6" s="177"/>
      <c r="B6" s="158"/>
      <c r="C6" s="181"/>
      <c r="D6" s="158"/>
      <c r="E6" s="181"/>
      <c r="F6" s="158"/>
      <c r="G6" s="221"/>
    </row>
    <row r="7" spans="1:12" ht="48" customHeight="1">
      <c r="A7" s="182" t="s">
        <v>65</v>
      </c>
      <c r="B7" s="176"/>
      <c r="C7" s="271">
        <v>24378.76</v>
      </c>
      <c r="D7" s="272"/>
      <c r="E7" s="271">
        <v>17025.45</v>
      </c>
      <c r="F7" s="176"/>
      <c r="G7" s="183">
        <f aca="true" t="shared" si="0" ref="G7:G12">(C7-E7)/E7*100</f>
        <v>43.19010657574394</v>
      </c>
      <c r="I7" s="68"/>
      <c r="K7" s="59"/>
      <c r="L7" s="69"/>
    </row>
    <row r="8" spans="1:11" ht="48" customHeight="1">
      <c r="A8" s="182" t="s">
        <v>66</v>
      </c>
      <c r="B8" s="176"/>
      <c r="C8" s="271">
        <v>19964.72</v>
      </c>
      <c r="D8" s="272"/>
      <c r="E8" s="271">
        <v>14876.43</v>
      </c>
      <c r="F8" s="176"/>
      <c r="G8" s="183">
        <f t="shared" si="0"/>
        <v>34.20370344229093</v>
      </c>
      <c r="I8" s="68"/>
      <c r="K8" s="59"/>
    </row>
    <row r="9" spans="1:11" ht="48" customHeight="1">
      <c r="A9" s="182" t="s">
        <v>67</v>
      </c>
      <c r="B9" s="176"/>
      <c r="C9" s="271">
        <v>2802.68</v>
      </c>
      <c r="D9" s="272"/>
      <c r="E9" s="271">
        <v>1947.72</v>
      </c>
      <c r="F9" s="176"/>
      <c r="G9" s="183">
        <f t="shared" si="0"/>
        <v>43.89542644733328</v>
      </c>
      <c r="I9" s="68"/>
      <c r="K9" s="70"/>
    </row>
    <row r="10" spans="1:11" ht="48" customHeight="1">
      <c r="A10" s="182" t="s">
        <v>68</v>
      </c>
      <c r="B10" s="176"/>
      <c r="C10" s="271">
        <v>10340.36</v>
      </c>
      <c r="D10" s="272"/>
      <c r="E10" s="271">
        <v>5330.34</v>
      </c>
      <c r="F10" s="176"/>
      <c r="G10" s="183">
        <f t="shared" si="0"/>
        <v>93.9906272395382</v>
      </c>
      <c r="I10" s="68"/>
      <c r="K10" s="70"/>
    </row>
    <row r="11" spans="1:11" ht="48" customHeight="1">
      <c r="A11" s="182" t="s">
        <v>282</v>
      </c>
      <c r="B11" s="176"/>
      <c r="C11" s="271">
        <v>3330.06</v>
      </c>
      <c r="D11" s="272"/>
      <c r="E11" s="271">
        <v>1934.89</v>
      </c>
      <c r="F11" s="176"/>
      <c r="G11" s="183">
        <f t="shared" si="0"/>
        <v>72.10590782938564</v>
      </c>
      <c r="I11" s="68"/>
      <c r="K11" s="70"/>
    </row>
    <row r="12" spans="1:11" ht="48" customHeight="1">
      <c r="A12" s="182" t="s">
        <v>69</v>
      </c>
      <c r="B12" s="176"/>
      <c r="C12" s="271">
        <v>1224.67</v>
      </c>
      <c r="D12" s="272"/>
      <c r="E12" s="271">
        <v>1007.28</v>
      </c>
      <c r="F12" s="176"/>
      <c r="G12" s="183">
        <f t="shared" si="0"/>
        <v>21.581883885314916</v>
      </c>
      <c r="K12" s="57"/>
    </row>
    <row r="13" spans="7:11" ht="24" customHeight="1">
      <c r="G13" s="57"/>
      <c r="K13" s="57"/>
    </row>
    <row r="14" spans="1:11" ht="15.75">
      <c r="A14" s="63"/>
      <c r="B14" s="57"/>
      <c r="C14" s="57"/>
      <c r="E14" s="801"/>
      <c r="F14" s="801"/>
      <c r="K14" s="59"/>
    </row>
    <row r="15" spans="5:11" ht="15.75">
      <c r="E15" s="63"/>
      <c r="G15" s="57"/>
      <c r="K15" s="57"/>
    </row>
    <row r="16" spans="5:11" ht="15.75">
      <c r="E16" s="63"/>
      <c r="G16" s="57"/>
      <c r="I16" s="58"/>
      <c r="K16" s="59"/>
    </row>
    <row r="17" spans="1:11" ht="15.75">
      <c r="A17" s="63"/>
      <c r="C17" s="61"/>
      <c r="E17" s="61"/>
      <c r="G17" s="59"/>
      <c r="I17" s="71"/>
      <c r="K17" s="59"/>
    </row>
    <row r="18" spans="5:11" ht="15.75">
      <c r="E18" s="63"/>
      <c r="G18" s="57"/>
      <c r="K18" s="57"/>
    </row>
    <row r="19" spans="1:11" ht="15.75">
      <c r="A19" s="63"/>
      <c r="B19" s="58"/>
      <c r="C19" s="57"/>
      <c r="E19" s="801"/>
      <c r="F19" s="801"/>
      <c r="G19" s="59"/>
      <c r="K19" s="59"/>
    </row>
    <row r="20" spans="5:11" ht="15.75">
      <c r="E20" s="63"/>
      <c r="G20" s="57"/>
      <c r="K20" s="57"/>
    </row>
    <row r="21" spans="1:11" ht="15.75">
      <c r="A21" s="63"/>
      <c r="B21" s="58"/>
      <c r="C21" s="57"/>
      <c r="E21" s="801"/>
      <c r="F21" s="801"/>
      <c r="G21" s="59"/>
      <c r="K21" s="59"/>
    </row>
    <row r="22" ht="15.75">
      <c r="J22" s="118"/>
    </row>
  </sheetData>
  <mergeCells count="6">
    <mergeCell ref="E19:F19"/>
    <mergeCell ref="E21:F21"/>
    <mergeCell ref="B3:C3"/>
    <mergeCell ref="E3:G3"/>
    <mergeCell ref="E14:F14"/>
    <mergeCell ref="C4:E4"/>
  </mergeCells>
  <printOptions/>
  <pageMargins left="0.93" right="0" top="0.551181102362205" bottom="0.196850393700787" header="0.511811023622047" footer="0.1"/>
  <pageSetup firstPageNumber="5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00390625" defaultRowHeight="16.5"/>
  <cols>
    <col min="1" max="1" width="14.75390625" style="0" customWidth="1"/>
    <col min="2" max="2" width="4.25390625" style="0" customWidth="1"/>
    <col min="3" max="3" width="34.125" style="0" customWidth="1"/>
    <col min="4" max="4" width="16.875" style="0" customWidth="1"/>
  </cols>
  <sheetData>
    <row r="1" spans="1:5" ht="21.75" customHeight="1">
      <c r="A1" s="803" t="s">
        <v>244</v>
      </c>
      <c r="B1" s="803"/>
      <c r="C1" s="803"/>
      <c r="D1" s="803"/>
      <c r="E1" s="803"/>
    </row>
    <row r="2" spans="1:6" ht="21.75" customHeight="1">
      <c r="A2" s="449"/>
      <c r="B2" s="449"/>
      <c r="C2" s="449"/>
      <c r="D2" s="449"/>
      <c r="E2" s="449"/>
      <c r="F2" s="449"/>
    </row>
    <row r="3" spans="1:6" ht="21.75" customHeight="1">
      <c r="A3" s="449"/>
      <c r="B3" s="449"/>
      <c r="C3" s="449"/>
      <c r="D3" s="449"/>
      <c r="E3" s="449"/>
      <c r="F3" s="449"/>
    </row>
    <row r="4" spans="1:6" ht="21.75" customHeight="1">
      <c r="A4" s="458" t="s">
        <v>180</v>
      </c>
      <c r="B4" s="449"/>
      <c r="C4" s="449"/>
      <c r="D4" s="449"/>
      <c r="E4" s="449"/>
      <c r="F4" s="449"/>
    </row>
    <row r="5" spans="1:4" ht="22.5" customHeight="1">
      <c r="A5" s="804" t="s">
        <v>209</v>
      </c>
      <c r="B5" s="805"/>
      <c r="C5" s="805" t="s">
        <v>210</v>
      </c>
      <c r="D5" s="806"/>
    </row>
    <row r="6" spans="1:4" ht="22.5" customHeight="1">
      <c r="A6" s="463">
        <v>39078</v>
      </c>
      <c r="B6" s="452"/>
      <c r="C6" s="658">
        <v>13234191389549</v>
      </c>
      <c r="D6" s="657"/>
    </row>
    <row r="7" spans="1:4" ht="22.5" customHeight="1">
      <c r="A7" s="463">
        <v>39036</v>
      </c>
      <c r="B7" s="452"/>
      <c r="C7" s="465" t="s">
        <v>211</v>
      </c>
      <c r="D7" s="226"/>
    </row>
    <row r="8" spans="1:4" ht="22.5" customHeight="1">
      <c r="A8" s="463">
        <v>39010</v>
      </c>
      <c r="B8" s="452"/>
      <c r="C8" s="465" t="s">
        <v>212</v>
      </c>
      <c r="D8" s="226"/>
    </row>
    <row r="9" spans="1:4" ht="22.5" customHeight="1">
      <c r="A9" s="463">
        <v>38840</v>
      </c>
      <c r="B9" s="452"/>
      <c r="C9" s="465" t="s">
        <v>213</v>
      </c>
      <c r="D9" s="226"/>
    </row>
    <row r="10" spans="1:4" ht="22.5" customHeight="1">
      <c r="A10" s="463">
        <v>38768</v>
      </c>
      <c r="B10" s="452"/>
      <c r="C10" s="465" t="s">
        <v>214</v>
      </c>
      <c r="D10" s="226"/>
    </row>
    <row r="11" spans="1:4" ht="22.5" customHeight="1">
      <c r="A11" s="463">
        <v>38679</v>
      </c>
      <c r="B11" s="452"/>
      <c r="C11" s="465" t="s">
        <v>215</v>
      </c>
      <c r="D11" s="226"/>
    </row>
    <row r="12" spans="1:4" ht="22.5" customHeight="1">
      <c r="A12" s="463">
        <v>38546</v>
      </c>
      <c r="B12" s="452"/>
      <c r="C12" s="465" t="s">
        <v>216</v>
      </c>
      <c r="D12" s="226"/>
    </row>
    <row r="13" spans="1:4" ht="22.5" customHeight="1">
      <c r="A13" s="463">
        <v>38007</v>
      </c>
      <c r="B13" s="452"/>
      <c r="C13" s="465" t="s">
        <v>217</v>
      </c>
      <c r="D13" s="226"/>
    </row>
    <row r="14" spans="1:4" ht="22.5" customHeight="1">
      <c r="A14" s="463">
        <v>36567</v>
      </c>
      <c r="B14" s="452"/>
      <c r="C14" s="465" t="s">
        <v>218</v>
      </c>
      <c r="D14" s="226"/>
    </row>
    <row r="15" spans="1:4" ht="22.5" customHeight="1">
      <c r="A15" s="463">
        <v>35576</v>
      </c>
      <c r="B15" s="452"/>
      <c r="C15" s="465" t="s">
        <v>219</v>
      </c>
      <c r="D15" s="226"/>
    </row>
    <row r="16" spans="1:4" ht="22.5" customHeight="1">
      <c r="A16" s="464">
        <v>35345</v>
      </c>
      <c r="B16" s="453"/>
      <c r="C16" s="466" t="s">
        <v>220</v>
      </c>
      <c r="D16" s="223"/>
    </row>
    <row r="17" spans="1:3" ht="16.5">
      <c r="A17" s="450"/>
      <c r="B17" s="451"/>
      <c r="C17" s="450"/>
    </row>
    <row r="18" spans="1:2" ht="16.5" customHeight="1">
      <c r="A18" s="1" t="s">
        <v>221</v>
      </c>
      <c r="B18" s="457"/>
    </row>
  </sheetData>
  <mergeCells count="3">
    <mergeCell ref="A1:E1"/>
    <mergeCell ref="A5:B5"/>
    <mergeCell ref="C5:D5"/>
  </mergeCells>
  <printOptions/>
  <pageMargins left="1.18" right="0.75" top="1" bottom="1" header="0.5" footer="0.1"/>
  <pageSetup firstPageNumber="6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A1" sqref="A1"/>
    </sheetView>
  </sheetViews>
  <sheetFormatPr defaultColWidth="7.375" defaultRowHeight="16.5"/>
  <cols>
    <col min="1" max="1" width="2.875" style="75" customWidth="1"/>
    <col min="2" max="2" width="24.875" style="75" customWidth="1"/>
    <col min="3" max="3" width="5.125" style="75" customWidth="1"/>
    <col min="4" max="4" width="1.625" style="73" customWidth="1"/>
    <col min="5" max="5" width="4.75390625" style="75" customWidth="1"/>
    <col min="6" max="6" width="0.74609375" style="75" customWidth="1"/>
    <col min="7" max="7" width="16.625" style="75" customWidth="1"/>
    <col min="8" max="8" width="3.00390625" style="75" customWidth="1"/>
    <col min="9" max="9" width="2.00390625" style="75" customWidth="1"/>
    <col min="10" max="10" width="5.125" style="75" customWidth="1"/>
    <col min="11" max="11" width="1.00390625" style="75" customWidth="1"/>
    <col min="12" max="12" width="18.625" style="75" customWidth="1"/>
    <col min="13" max="13" width="2.875" style="75" customWidth="1"/>
    <col min="14" max="14" width="11.625" style="75" customWidth="1"/>
    <col min="15" max="15" width="1.875" style="75" customWidth="1"/>
    <col min="16" max="16" width="6.125" style="73" customWidth="1"/>
    <col min="17" max="17" width="0.875" style="73" customWidth="1"/>
    <col min="18" max="18" width="13.125" style="73" customWidth="1"/>
    <col min="19" max="19" width="0.875" style="73" customWidth="1"/>
    <col min="20" max="20" width="13.375" style="74" customWidth="1"/>
    <col min="21" max="21" width="1.00390625" style="75" customWidth="1"/>
    <col min="22" max="16384" width="7.375" style="75" customWidth="1"/>
  </cols>
  <sheetData>
    <row r="1" spans="2:17" ht="18.75">
      <c r="B1" s="470" t="s">
        <v>196</v>
      </c>
      <c r="C1" s="196"/>
      <c r="D1" s="197"/>
      <c r="E1" s="198"/>
      <c r="F1" s="198"/>
      <c r="G1" s="198"/>
      <c r="H1" s="199"/>
      <c r="I1" s="198"/>
      <c r="J1" s="199"/>
      <c r="K1" s="198"/>
      <c r="L1" s="199"/>
      <c r="M1" s="198"/>
      <c r="N1" s="200"/>
      <c r="O1" s="198"/>
      <c r="P1" s="201"/>
      <c r="Q1" s="201"/>
    </row>
    <row r="2" spans="1:17" ht="12" customHeight="1">
      <c r="A2" s="202"/>
      <c r="B2" s="195"/>
      <c r="C2" s="196"/>
      <c r="D2" s="197"/>
      <c r="E2" s="198"/>
      <c r="F2" s="198"/>
      <c r="G2" s="198"/>
      <c r="H2" s="199"/>
      <c r="I2" s="198"/>
      <c r="J2" s="199"/>
      <c r="K2" s="198"/>
      <c r="L2" s="199"/>
      <c r="M2" s="198"/>
      <c r="N2" s="200"/>
      <c r="O2" s="198"/>
      <c r="P2" s="201"/>
      <c r="Q2" s="201"/>
    </row>
    <row r="3" spans="1:22" ht="12.75">
      <c r="A3" s="201"/>
      <c r="B3" s="203" t="s">
        <v>110</v>
      </c>
      <c r="C3" s="204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96"/>
      <c r="R3" s="91"/>
      <c r="S3" s="215"/>
      <c r="T3" s="216"/>
      <c r="U3" s="101"/>
      <c r="V3" s="91"/>
    </row>
    <row r="4" spans="1:22" ht="4.5" customHeight="1">
      <c r="A4" s="201"/>
      <c r="B4" s="201"/>
      <c r="C4" s="201"/>
      <c r="D4" s="201"/>
      <c r="E4" s="89"/>
      <c r="F4" s="201"/>
      <c r="G4" s="201"/>
      <c r="H4" s="201"/>
      <c r="I4" s="201"/>
      <c r="J4" s="201"/>
      <c r="K4" s="201"/>
      <c r="L4" s="201"/>
      <c r="M4" s="201"/>
      <c r="N4" s="89"/>
      <c r="O4" s="89"/>
      <c r="P4" s="201"/>
      <c r="Q4" s="96"/>
      <c r="R4" s="91"/>
      <c r="S4" s="99"/>
      <c r="T4" s="216"/>
      <c r="U4" s="101"/>
      <c r="V4" s="91"/>
    </row>
    <row r="5" spans="1:22" ht="16.5">
      <c r="A5" s="201"/>
      <c r="B5" s="230"/>
      <c r="C5" s="231"/>
      <c r="D5" s="230"/>
      <c r="E5" s="232"/>
      <c r="F5" s="233"/>
      <c r="G5" s="234">
        <v>39036</v>
      </c>
      <c r="H5" s="235"/>
      <c r="I5" s="236"/>
      <c r="J5" s="233"/>
      <c r="K5" s="233"/>
      <c r="L5" s="234">
        <v>38687</v>
      </c>
      <c r="M5" s="235"/>
      <c r="N5" s="237"/>
      <c r="O5" s="238"/>
      <c r="P5" s="85"/>
      <c r="Q5" s="201"/>
      <c r="R5" s="217"/>
      <c r="S5" s="79"/>
      <c r="T5" s="79"/>
      <c r="U5" s="78"/>
      <c r="V5" s="91"/>
    </row>
    <row r="6" spans="1:22" ht="16.5">
      <c r="A6" s="201"/>
      <c r="B6" s="239" t="s">
        <v>13</v>
      </c>
      <c r="C6" s="240"/>
      <c r="D6" s="241"/>
      <c r="E6" s="242" t="s">
        <v>14</v>
      </c>
      <c r="F6" s="243"/>
      <c r="G6" s="242" t="s">
        <v>15</v>
      </c>
      <c r="H6" s="244"/>
      <c r="I6" s="241"/>
      <c r="J6" s="242" t="s">
        <v>14</v>
      </c>
      <c r="K6" s="243"/>
      <c r="L6" s="242" t="s">
        <v>15</v>
      </c>
      <c r="M6" s="244"/>
      <c r="N6" s="242" t="s">
        <v>9</v>
      </c>
      <c r="O6" s="245"/>
      <c r="P6" s="205"/>
      <c r="Q6" s="201"/>
      <c r="R6" s="80"/>
      <c r="S6" s="79"/>
      <c r="T6" s="81"/>
      <c r="U6" s="72"/>
      <c r="V6" s="91"/>
    </row>
    <row r="7" spans="1:22" ht="18" customHeight="1">
      <c r="A7" s="83"/>
      <c r="B7" s="246" t="s">
        <v>111</v>
      </c>
      <c r="C7" s="247"/>
      <c r="D7" s="248"/>
      <c r="E7" s="258">
        <v>1</v>
      </c>
      <c r="F7" s="249"/>
      <c r="G7" s="250">
        <v>15137834.6</v>
      </c>
      <c r="H7" s="238"/>
      <c r="I7" s="248"/>
      <c r="J7" s="258">
        <v>1</v>
      </c>
      <c r="K7" s="249"/>
      <c r="L7" s="250">
        <v>13310591.6</v>
      </c>
      <c r="M7" s="238"/>
      <c r="N7" s="400">
        <f aca="true" t="shared" si="0" ref="N7:N16">(G7-L7)/L7*100</f>
        <v>13.7277369399569</v>
      </c>
      <c r="O7" s="238"/>
      <c r="P7" s="82"/>
      <c r="Q7" s="201"/>
      <c r="R7" s="218"/>
      <c r="S7" s="79"/>
      <c r="T7" s="81"/>
      <c r="U7" s="72"/>
      <c r="V7" s="91"/>
    </row>
    <row r="8" spans="1:22" ht="18" customHeight="1">
      <c r="A8" s="83"/>
      <c r="B8" s="246" t="s">
        <v>104</v>
      </c>
      <c r="C8" s="247"/>
      <c r="D8" s="248"/>
      <c r="E8" s="258">
        <v>2</v>
      </c>
      <c r="F8" s="249"/>
      <c r="G8" s="250">
        <v>4550201.807</v>
      </c>
      <c r="H8" s="238"/>
      <c r="I8" s="248"/>
      <c r="J8" s="261">
        <v>2</v>
      </c>
      <c r="K8" s="251"/>
      <c r="L8" s="250">
        <v>4572901.031686859</v>
      </c>
      <c r="M8" s="238"/>
      <c r="N8" s="400">
        <f t="shared" si="0"/>
        <v>-0.4963856538676466</v>
      </c>
      <c r="O8" s="238"/>
      <c r="P8" s="82"/>
      <c r="Q8" s="201"/>
      <c r="R8" s="219"/>
      <c r="S8" s="87"/>
      <c r="T8" s="84"/>
      <c r="U8" s="104"/>
      <c r="V8" s="91"/>
    </row>
    <row r="9" spans="1:22" ht="18" customHeight="1">
      <c r="A9" s="83"/>
      <c r="B9" s="246" t="s">
        <v>16</v>
      </c>
      <c r="C9" s="247"/>
      <c r="D9" s="248"/>
      <c r="E9" s="258">
        <v>3</v>
      </c>
      <c r="F9" s="249"/>
      <c r="G9" s="250">
        <v>3890158.5</v>
      </c>
      <c r="H9" s="433"/>
      <c r="I9" s="248"/>
      <c r="J9" s="261">
        <v>3</v>
      </c>
      <c r="K9" s="251"/>
      <c r="L9" s="250">
        <v>3603984.9</v>
      </c>
      <c r="M9" s="238"/>
      <c r="N9" s="400">
        <f t="shared" si="0"/>
        <v>7.940477220090464</v>
      </c>
      <c r="O9" s="238"/>
      <c r="P9" s="82"/>
      <c r="Q9" s="201"/>
      <c r="R9" s="206"/>
      <c r="S9" s="87"/>
      <c r="T9" s="84"/>
      <c r="U9" s="104"/>
      <c r="V9" s="91"/>
    </row>
    <row r="10" spans="1:22" ht="18" customHeight="1">
      <c r="A10" s="83"/>
      <c r="B10" s="246" t="s">
        <v>103</v>
      </c>
      <c r="C10" s="247"/>
      <c r="D10" s="248"/>
      <c r="E10" s="258">
        <v>4</v>
      </c>
      <c r="F10" s="249"/>
      <c r="G10" s="250">
        <v>3717857.944</v>
      </c>
      <c r="H10" s="238"/>
      <c r="I10" s="248"/>
      <c r="J10" s="261">
        <v>4</v>
      </c>
      <c r="K10" s="251"/>
      <c r="L10" s="250">
        <v>3058182.4144703867</v>
      </c>
      <c r="M10" s="238"/>
      <c r="N10" s="400">
        <f t="shared" si="0"/>
        <v>21.570836533760378</v>
      </c>
      <c r="O10" s="238"/>
      <c r="P10" s="82"/>
      <c r="Q10" s="201"/>
      <c r="R10" s="219"/>
      <c r="S10" s="98"/>
      <c r="T10" s="84"/>
      <c r="U10" s="100"/>
      <c r="V10" s="91"/>
    </row>
    <row r="11" spans="1:22" s="86" customFormat="1" ht="18" customHeight="1">
      <c r="A11" s="83"/>
      <c r="B11" s="246" t="s">
        <v>105</v>
      </c>
      <c r="C11" s="247"/>
      <c r="D11" s="248"/>
      <c r="E11" s="258">
        <v>5</v>
      </c>
      <c r="F11" s="249"/>
      <c r="G11" s="250">
        <v>3583300.44</v>
      </c>
      <c r="H11" s="238"/>
      <c r="I11" s="248"/>
      <c r="J11" s="261">
        <v>5</v>
      </c>
      <c r="K11" s="251"/>
      <c r="L11" s="250">
        <v>2706803.4913894786</v>
      </c>
      <c r="M11" s="238"/>
      <c r="N11" s="400">
        <f t="shared" si="0"/>
        <v>32.381255285014824</v>
      </c>
      <c r="O11" s="238"/>
      <c r="P11" s="82"/>
      <c r="Q11" s="201"/>
      <c r="R11" s="206"/>
      <c r="S11" s="87"/>
      <c r="T11" s="84"/>
      <c r="U11" s="104"/>
      <c r="V11" s="104"/>
    </row>
    <row r="12" spans="1:22" s="86" customFormat="1" ht="18" customHeight="1">
      <c r="A12" s="83"/>
      <c r="B12" s="246" t="s">
        <v>17</v>
      </c>
      <c r="C12" s="247"/>
      <c r="D12" s="248"/>
      <c r="E12" s="258">
        <v>6</v>
      </c>
      <c r="F12" s="249"/>
      <c r="G12" s="250">
        <v>1814446.289</v>
      </c>
      <c r="H12" s="238"/>
      <c r="I12" s="248"/>
      <c r="J12" s="261">
        <v>6</v>
      </c>
      <c r="K12" s="251"/>
      <c r="L12" s="250">
        <v>1482184.5574387948</v>
      </c>
      <c r="M12" s="238"/>
      <c r="N12" s="400">
        <f t="shared" si="0"/>
        <v>22.417028290684087</v>
      </c>
      <c r="O12" s="238"/>
      <c r="P12" s="82"/>
      <c r="Q12" s="201"/>
      <c r="R12" s="206"/>
      <c r="S12" s="87"/>
      <c r="T12" s="84"/>
      <c r="U12" s="104"/>
      <c r="V12" s="104"/>
    </row>
    <row r="13" spans="1:22" s="86" customFormat="1" ht="18" customHeight="1">
      <c r="A13" s="83"/>
      <c r="B13" s="246" t="s">
        <v>138</v>
      </c>
      <c r="C13" s="247"/>
      <c r="D13" s="248"/>
      <c r="E13" s="258">
        <v>7</v>
      </c>
      <c r="F13" s="249"/>
      <c r="G13" s="250">
        <v>1568739.32</v>
      </c>
      <c r="H13" s="238"/>
      <c r="I13" s="248"/>
      <c r="J13" s="261">
        <v>8</v>
      </c>
      <c r="K13" s="251"/>
      <c r="L13" s="250">
        <v>1054999.319017218</v>
      </c>
      <c r="M13" s="238"/>
      <c r="N13" s="400">
        <f t="shared" si="0"/>
        <v>48.69576612251801</v>
      </c>
      <c r="O13" s="238"/>
      <c r="P13" s="82"/>
      <c r="Q13" s="201"/>
      <c r="S13" s="87"/>
      <c r="T13" s="84"/>
      <c r="U13" s="104"/>
      <c r="V13" s="104"/>
    </row>
    <row r="14" spans="1:22" s="86" customFormat="1" ht="18" customHeight="1">
      <c r="A14" s="83"/>
      <c r="B14" s="246" t="s">
        <v>112</v>
      </c>
      <c r="C14" s="284"/>
      <c r="D14" s="248"/>
      <c r="E14" s="261">
        <v>8</v>
      </c>
      <c r="F14" s="251"/>
      <c r="G14" s="250">
        <v>1568715.04</v>
      </c>
      <c r="H14" s="238"/>
      <c r="I14" s="248"/>
      <c r="J14" s="261">
        <v>7</v>
      </c>
      <c r="K14" s="251"/>
      <c r="L14" s="250">
        <v>1221106.050955414</v>
      </c>
      <c r="M14" s="238"/>
      <c r="N14" s="400">
        <f t="shared" si="0"/>
        <v>28.466732170609653</v>
      </c>
      <c r="O14" s="238"/>
      <c r="P14" s="82"/>
      <c r="Q14" s="201"/>
      <c r="R14" s="206"/>
      <c r="S14" s="88"/>
      <c r="T14" s="84"/>
      <c r="U14" s="104"/>
      <c r="V14" s="104"/>
    </row>
    <row r="15" spans="1:22" s="86" customFormat="1" ht="18" customHeight="1">
      <c r="A15" s="83"/>
      <c r="B15" s="246" t="s">
        <v>113</v>
      </c>
      <c r="C15" s="247"/>
      <c r="D15" s="248"/>
      <c r="E15" s="258">
        <v>9</v>
      </c>
      <c r="F15" s="249"/>
      <c r="G15" s="250">
        <v>1295525.67</v>
      </c>
      <c r="H15" s="238"/>
      <c r="I15" s="248"/>
      <c r="J15" s="261">
        <v>9</v>
      </c>
      <c r="K15" s="251"/>
      <c r="L15" s="250">
        <v>959910.3916017929</v>
      </c>
      <c r="M15" s="238"/>
      <c r="N15" s="400">
        <f t="shared" si="0"/>
        <v>34.96318836992369</v>
      </c>
      <c r="O15" s="238"/>
      <c r="P15" s="82"/>
      <c r="Q15" s="201"/>
      <c r="R15" s="206"/>
      <c r="S15" s="87"/>
      <c r="T15" s="84"/>
      <c r="U15" s="104"/>
      <c r="V15" s="104"/>
    </row>
    <row r="16" spans="1:22" s="86" customFormat="1" ht="18" customHeight="1">
      <c r="A16" s="83"/>
      <c r="B16" s="239" t="s">
        <v>142</v>
      </c>
      <c r="C16" s="275"/>
      <c r="D16" s="276"/>
      <c r="E16" s="260">
        <v>10</v>
      </c>
      <c r="F16" s="277"/>
      <c r="G16" s="257">
        <v>1186407.338</v>
      </c>
      <c r="H16" s="253"/>
      <c r="I16" s="252"/>
      <c r="J16" s="260">
        <v>10</v>
      </c>
      <c r="K16" s="277"/>
      <c r="L16" s="257">
        <v>935448.3173230139</v>
      </c>
      <c r="M16" s="253"/>
      <c r="N16" s="400">
        <f t="shared" si="0"/>
        <v>26.827673536808444</v>
      </c>
      <c r="O16" s="238"/>
      <c r="P16" s="82"/>
      <c r="Q16" s="201"/>
      <c r="R16" s="206"/>
      <c r="S16" s="87"/>
      <c r="T16" s="84"/>
      <c r="U16" s="104"/>
      <c r="V16" s="104"/>
    </row>
    <row r="17" spans="1:22" s="90" customFormat="1" ht="18" customHeight="1">
      <c r="A17" s="83"/>
      <c r="B17" s="254" t="s">
        <v>106</v>
      </c>
      <c r="C17" s="244"/>
      <c r="D17" s="252"/>
      <c r="E17" s="259"/>
      <c r="F17" s="252"/>
      <c r="G17" s="252"/>
      <c r="H17" s="253"/>
      <c r="I17" s="252"/>
      <c r="J17" s="259"/>
      <c r="K17" s="252"/>
      <c r="L17" s="252"/>
      <c r="M17" s="253"/>
      <c r="N17" s="402"/>
      <c r="O17" s="255"/>
      <c r="P17" s="82"/>
      <c r="Q17" s="201"/>
      <c r="R17" s="104"/>
      <c r="S17" s="104"/>
      <c r="T17" s="84"/>
      <c r="U17" s="104"/>
      <c r="V17" s="100"/>
    </row>
    <row r="18" spans="1:22" s="90" customFormat="1" ht="18" customHeight="1">
      <c r="A18" s="83"/>
      <c r="B18" s="247" t="s">
        <v>115</v>
      </c>
      <c r="C18" s="256"/>
      <c r="D18" s="232"/>
      <c r="E18" s="258">
        <v>15</v>
      </c>
      <c r="F18" s="232"/>
      <c r="G18" s="250">
        <v>704920.75</v>
      </c>
      <c r="H18" s="238"/>
      <c r="I18" s="232"/>
      <c r="J18" s="258">
        <v>19</v>
      </c>
      <c r="K18" s="232"/>
      <c r="L18" s="250">
        <v>286190.30507298454</v>
      </c>
      <c r="M18" s="238"/>
      <c r="N18" s="400">
        <f>(G18-L18)/L18*100</f>
        <v>146.3118902019516</v>
      </c>
      <c r="O18" s="238"/>
      <c r="P18" s="82"/>
      <c r="Q18" s="201"/>
      <c r="R18" s="104"/>
      <c r="S18" s="104"/>
      <c r="T18" s="84"/>
      <c r="U18" s="104"/>
      <c r="V18" s="100"/>
    </row>
    <row r="19" spans="1:22" s="90" customFormat="1" ht="18" customHeight="1">
      <c r="A19" s="83"/>
      <c r="B19" s="247" t="s">
        <v>114</v>
      </c>
      <c r="C19" s="256"/>
      <c r="D19" s="232"/>
      <c r="E19" s="258">
        <v>18</v>
      </c>
      <c r="F19" s="232"/>
      <c r="G19" s="250">
        <v>578894.316</v>
      </c>
      <c r="H19" s="238"/>
      <c r="I19" s="232"/>
      <c r="J19" s="261">
        <v>17</v>
      </c>
      <c r="K19" s="232"/>
      <c r="L19" s="250">
        <v>476017.9642541789</v>
      </c>
      <c r="M19" s="238"/>
      <c r="N19" s="400">
        <f>(G19-L19)/L19*100</f>
        <v>21.611863305832777</v>
      </c>
      <c r="O19" s="238"/>
      <c r="P19" s="82"/>
      <c r="Q19" s="201"/>
      <c r="R19" s="206"/>
      <c r="S19" s="104"/>
      <c r="T19" s="84"/>
      <c r="U19" s="104"/>
      <c r="V19" s="100"/>
    </row>
    <row r="20" spans="1:22" s="90" customFormat="1" ht="18" customHeight="1">
      <c r="A20" s="83"/>
      <c r="B20" s="247" t="s">
        <v>116</v>
      </c>
      <c r="C20" s="256"/>
      <c r="D20" s="232"/>
      <c r="E20" s="258">
        <v>19</v>
      </c>
      <c r="F20" s="232"/>
      <c r="G20" s="250">
        <v>357735.548</v>
      </c>
      <c r="H20" s="433"/>
      <c r="I20" s="232"/>
      <c r="J20" s="261">
        <v>20</v>
      </c>
      <c r="K20" s="232"/>
      <c r="L20" s="250">
        <v>257340.6</v>
      </c>
      <c r="M20" s="238"/>
      <c r="N20" s="400">
        <f>(G20-L20)/L20*100</f>
        <v>39.01247918128737</v>
      </c>
      <c r="O20" s="238"/>
      <c r="P20" s="82"/>
      <c r="Q20" s="201"/>
      <c r="R20" s="206"/>
      <c r="S20" s="104"/>
      <c r="T20" s="84"/>
      <c r="U20" s="104"/>
      <c r="V20" s="100"/>
    </row>
    <row r="21" spans="1:22" s="90" customFormat="1" ht="18" customHeight="1">
      <c r="A21" s="83"/>
      <c r="B21" s="254" t="s">
        <v>108</v>
      </c>
      <c r="C21" s="244"/>
      <c r="D21" s="252"/>
      <c r="E21" s="260">
        <v>25</v>
      </c>
      <c r="F21" s="252"/>
      <c r="G21" s="257">
        <v>199275.858</v>
      </c>
      <c r="H21" s="253"/>
      <c r="I21" s="252"/>
      <c r="J21" s="260">
        <v>30</v>
      </c>
      <c r="K21" s="252"/>
      <c r="L21" s="257">
        <v>115661.93650714976</v>
      </c>
      <c r="M21" s="253"/>
      <c r="N21" s="401">
        <f>(G21-L21)/L21*100</f>
        <v>72.29164928228707</v>
      </c>
      <c r="O21" s="253"/>
      <c r="P21" s="82"/>
      <c r="Q21" s="201"/>
      <c r="R21" s="206"/>
      <c r="S21" s="104"/>
      <c r="T21" s="84"/>
      <c r="U21" s="104"/>
      <c r="V21" s="100"/>
    </row>
    <row r="22" spans="1:22" s="90" customFormat="1" ht="12.75" customHeight="1">
      <c r="A22" s="87"/>
      <c r="B22" s="87"/>
      <c r="C22" s="87"/>
      <c r="D22" s="87"/>
      <c r="E22" s="207"/>
      <c r="F22" s="87"/>
      <c r="G22" s="87"/>
      <c r="H22" s="87"/>
      <c r="I22" s="87"/>
      <c r="J22" s="207"/>
      <c r="K22" s="87"/>
      <c r="L22" s="87"/>
      <c r="M22" s="87"/>
      <c r="N22" s="208"/>
      <c r="O22" s="87"/>
      <c r="P22" s="201"/>
      <c r="Q22" s="201"/>
      <c r="R22" s="206"/>
      <c r="S22" s="104"/>
      <c r="T22" s="84"/>
      <c r="U22" s="104"/>
      <c r="V22" s="100"/>
    </row>
    <row r="23" spans="1:22" s="90" customFormat="1" ht="12.75" customHeight="1">
      <c r="A23" s="87"/>
      <c r="B23" s="203" t="s">
        <v>182</v>
      </c>
      <c r="C23" s="87"/>
      <c r="D23" s="87"/>
      <c r="E23" s="207"/>
      <c r="F23" s="87"/>
      <c r="G23" s="87"/>
      <c r="H23" s="87"/>
      <c r="I23" s="87"/>
      <c r="J23" s="207"/>
      <c r="K23" s="87"/>
      <c r="L23" s="250"/>
      <c r="M23" s="87"/>
      <c r="N23" s="208"/>
      <c r="O23" s="87"/>
      <c r="P23" s="201"/>
      <c r="Q23" s="201"/>
      <c r="R23" s="206"/>
      <c r="S23" s="104"/>
      <c r="T23" s="84"/>
      <c r="U23" s="104"/>
      <c r="V23" s="100"/>
    </row>
    <row r="24" spans="1:21" s="86" customFormat="1" ht="9.75" customHeight="1">
      <c r="A24" s="201"/>
      <c r="B24" s="209"/>
      <c r="C24" s="88"/>
      <c r="D24" s="87"/>
      <c r="E24" s="103"/>
      <c r="F24" s="88"/>
      <c r="G24" s="211"/>
      <c r="H24" s="87"/>
      <c r="I24" s="87"/>
      <c r="J24" s="212"/>
      <c r="K24" s="87"/>
      <c r="L24" s="105"/>
      <c r="M24" s="87"/>
      <c r="N24" s="106"/>
      <c r="O24" s="201"/>
      <c r="P24" s="95"/>
      <c r="Q24" s="96"/>
      <c r="S24" s="92"/>
      <c r="T24" s="93"/>
      <c r="U24" s="94"/>
    </row>
    <row r="25" spans="1:22" s="90" customFormat="1" ht="12.75" customHeight="1">
      <c r="A25" s="87"/>
      <c r="B25" s="203" t="s">
        <v>143</v>
      </c>
      <c r="C25" s="87"/>
      <c r="D25" s="87"/>
      <c r="E25" s="207"/>
      <c r="F25" s="87"/>
      <c r="G25" s="87"/>
      <c r="H25" s="87"/>
      <c r="I25" s="87"/>
      <c r="J25" s="207"/>
      <c r="K25" s="87"/>
      <c r="L25" s="87"/>
      <c r="M25" s="87"/>
      <c r="N25" s="208"/>
      <c r="O25" s="87"/>
      <c r="P25" s="201"/>
      <c r="Q25" s="201"/>
      <c r="R25" s="206"/>
      <c r="S25" s="104"/>
      <c r="T25" s="84"/>
      <c r="U25" s="104"/>
      <c r="V25" s="100"/>
    </row>
    <row r="26" spans="1:21" s="86" customFormat="1" ht="9.75" customHeight="1">
      <c r="A26" s="201"/>
      <c r="B26" s="209"/>
      <c r="C26" s="88"/>
      <c r="D26" s="87"/>
      <c r="E26" s="103"/>
      <c r="F26" s="88"/>
      <c r="G26" s="211"/>
      <c r="H26" s="87"/>
      <c r="I26" s="87"/>
      <c r="J26" s="212"/>
      <c r="K26" s="87"/>
      <c r="L26" s="105"/>
      <c r="M26" s="87"/>
      <c r="N26" s="106"/>
      <c r="O26" s="201"/>
      <c r="P26" s="95"/>
      <c r="Q26" s="96"/>
      <c r="S26" s="92"/>
      <c r="T26" s="93"/>
      <c r="U26" s="94"/>
    </row>
    <row r="27" spans="1:22" s="90" customFormat="1" ht="12.75" customHeight="1">
      <c r="A27" s="87"/>
      <c r="B27" s="203" t="s">
        <v>248</v>
      </c>
      <c r="C27" s="87"/>
      <c r="D27" s="87"/>
      <c r="E27" s="207"/>
      <c r="F27" s="87"/>
      <c r="G27" s="87"/>
      <c r="H27" s="87"/>
      <c r="I27" s="87"/>
      <c r="J27" s="207"/>
      <c r="K27" s="87"/>
      <c r="L27" s="87"/>
      <c r="M27" s="87"/>
      <c r="N27" s="208"/>
      <c r="O27" s="87"/>
      <c r="P27" s="201"/>
      <c r="Q27" s="201"/>
      <c r="R27" s="206"/>
      <c r="S27" s="104"/>
      <c r="T27" s="84"/>
      <c r="U27" s="104"/>
      <c r="V27" s="100"/>
    </row>
    <row r="28" spans="1:21" s="86" customFormat="1" ht="11.25" customHeight="1">
      <c r="A28" s="87"/>
      <c r="B28" s="209" t="s">
        <v>249</v>
      </c>
      <c r="C28" s="88"/>
      <c r="D28" s="87"/>
      <c r="E28" s="210"/>
      <c r="F28" s="88"/>
      <c r="G28" s="88"/>
      <c r="H28" s="87"/>
      <c r="I28" s="87"/>
      <c r="J28" s="207"/>
      <c r="K28" s="87"/>
      <c r="L28" s="87"/>
      <c r="M28" s="87"/>
      <c r="N28" s="208"/>
      <c r="O28" s="87"/>
      <c r="P28" s="95"/>
      <c r="Q28" s="96"/>
      <c r="S28" s="92"/>
      <c r="T28" s="93"/>
      <c r="U28" s="94"/>
    </row>
    <row r="29" spans="1:21" s="86" customFormat="1" ht="11.25" customHeight="1">
      <c r="A29" s="201"/>
      <c r="B29" s="209" t="s">
        <v>250</v>
      </c>
      <c r="C29" s="88"/>
      <c r="D29" s="87"/>
      <c r="E29" s="103"/>
      <c r="F29" s="88"/>
      <c r="G29" s="211"/>
      <c r="H29" s="87"/>
      <c r="I29" s="87"/>
      <c r="J29" s="212"/>
      <c r="K29" s="87"/>
      <c r="L29" s="105"/>
      <c r="M29" s="87"/>
      <c r="N29" s="106"/>
      <c r="O29" s="201"/>
      <c r="P29" s="95"/>
      <c r="Q29" s="96"/>
      <c r="S29" s="92"/>
      <c r="T29" s="93"/>
      <c r="U29" s="94"/>
    </row>
    <row r="30" spans="1:21" s="86" customFormat="1" ht="9.75" customHeight="1">
      <c r="A30" s="201"/>
      <c r="B30" s="209"/>
      <c r="C30" s="88"/>
      <c r="D30" s="87"/>
      <c r="E30" s="103"/>
      <c r="F30" s="88"/>
      <c r="G30" s="211"/>
      <c r="H30" s="87"/>
      <c r="I30" s="87"/>
      <c r="J30" s="212"/>
      <c r="K30" s="87"/>
      <c r="L30" s="105"/>
      <c r="M30" s="87"/>
      <c r="N30" s="106"/>
      <c r="O30" s="201"/>
      <c r="P30" s="95"/>
      <c r="Q30" s="96"/>
      <c r="S30" s="92"/>
      <c r="T30" s="93"/>
      <c r="U30" s="94"/>
    </row>
    <row r="31" spans="1:22" s="90" customFormat="1" ht="12.75" customHeight="1">
      <c r="A31" s="87"/>
      <c r="B31" s="203" t="s">
        <v>206</v>
      </c>
      <c r="C31" s="87"/>
      <c r="D31" s="87"/>
      <c r="E31" s="207"/>
      <c r="F31" s="87"/>
      <c r="G31" s="87"/>
      <c r="H31" s="87"/>
      <c r="I31" s="87"/>
      <c r="J31" s="207"/>
      <c r="K31" s="87"/>
      <c r="L31" s="87"/>
      <c r="M31" s="87"/>
      <c r="N31" s="208"/>
      <c r="O31" s="87"/>
      <c r="P31" s="201"/>
      <c r="Q31" s="201"/>
      <c r="R31" s="206"/>
      <c r="S31" s="104"/>
      <c r="T31" s="84"/>
      <c r="U31" s="104"/>
      <c r="V31" s="100"/>
    </row>
    <row r="32" spans="1:22" s="90" customFormat="1" ht="9" customHeight="1">
      <c r="A32" s="87"/>
      <c r="B32" s="87"/>
      <c r="C32" s="87"/>
      <c r="D32" s="87"/>
      <c r="E32" s="207"/>
      <c r="F32" s="87"/>
      <c r="G32" s="87"/>
      <c r="H32" s="87"/>
      <c r="I32" s="87"/>
      <c r="J32" s="207"/>
      <c r="K32" s="87"/>
      <c r="L32" s="87"/>
      <c r="M32" s="87"/>
      <c r="N32" s="208"/>
      <c r="O32" s="87"/>
      <c r="P32" s="201"/>
      <c r="Q32" s="201"/>
      <c r="R32" s="206"/>
      <c r="S32" s="104"/>
      <c r="T32" s="84"/>
      <c r="U32" s="104"/>
      <c r="V32" s="100"/>
    </row>
    <row r="33" spans="1:21" s="86" customFormat="1" ht="15.75">
      <c r="A33" s="75"/>
      <c r="B33" s="102"/>
      <c r="C33" s="75"/>
      <c r="D33" s="73"/>
      <c r="E33" s="75"/>
      <c r="F33" s="75"/>
      <c r="G33" s="75"/>
      <c r="H33" s="75"/>
      <c r="I33" s="75"/>
      <c r="J33" s="75"/>
      <c r="K33" s="73"/>
      <c r="L33" s="73"/>
      <c r="M33" s="73"/>
      <c r="N33" s="73"/>
      <c r="O33" s="73"/>
      <c r="P33" s="95"/>
      <c r="Q33" s="96"/>
      <c r="S33" s="92"/>
      <c r="U33" s="94"/>
    </row>
    <row r="34" spans="1:21" s="86" customFormat="1" ht="12.75">
      <c r="A34" s="75"/>
      <c r="B34" s="75"/>
      <c r="C34" s="75"/>
      <c r="D34" s="77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3"/>
      <c r="P34" s="95"/>
      <c r="Q34" s="96"/>
      <c r="S34" s="108"/>
      <c r="U34" s="94"/>
    </row>
    <row r="35" spans="1:21" s="86" customFormat="1" ht="12.75">
      <c r="A35" s="75"/>
      <c r="B35" s="75"/>
      <c r="C35" s="75"/>
      <c r="D35" s="7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3"/>
      <c r="P35" s="95"/>
      <c r="Q35" s="96"/>
      <c r="S35" s="97"/>
      <c r="T35" s="93"/>
      <c r="U35" s="94"/>
    </row>
    <row r="36" spans="1:21" s="86" customFormat="1" ht="12.75">
      <c r="A36" s="75"/>
      <c r="B36" s="73"/>
      <c r="C36" s="73"/>
      <c r="D36" s="73"/>
      <c r="E36" s="109"/>
      <c r="F36" s="75"/>
      <c r="G36" s="110"/>
      <c r="H36" s="75"/>
      <c r="I36" s="75"/>
      <c r="J36" s="107"/>
      <c r="K36" s="109"/>
      <c r="L36" s="111"/>
      <c r="M36" s="112"/>
      <c r="N36" s="113"/>
      <c r="O36" s="75"/>
      <c r="P36" s="95"/>
      <c r="Q36" s="96"/>
      <c r="S36" s="92"/>
      <c r="T36" s="93"/>
      <c r="U36" s="94"/>
    </row>
    <row r="37" spans="1:21" s="86" customFormat="1" ht="12.75">
      <c r="A37" s="75"/>
      <c r="B37" s="75"/>
      <c r="C37" s="75"/>
      <c r="D37" s="73"/>
      <c r="E37" s="75"/>
      <c r="F37" s="75"/>
      <c r="G37" s="110"/>
      <c r="H37" s="75"/>
      <c r="I37" s="75"/>
      <c r="J37" s="107"/>
      <c r="K37" s="112"/>
      <c r="L37" s="112"/>
      <c r="M37" s="113"/>
      <c r="N37" s="113"/>
      <c r="O37" s="75"/>
      <c r="P37" s="95"/>
      <c r="Q37" s="96"/>
      <c r="S37" s="92"/>
      <c r="T37" s="93"/>
      <c r="U37" s="94"/>
    </row>
    <row r="38" spans="1:20" s="86" customFormat="1" ht="12.75">
      <c r="A38" s="75"/>
      <c r="B38" s="75"/>
      <c r="C38" s="75"/>
      <c r="D38" s="73"/>
      <c r="E38" s="75"/>
      <c r="F38" s="107"/>
      <c r="G38" s="110"/>
      <c r="H38" s="112"/>
      <c r="I38" s="112"/>
      <c r="J38" s="109"/>
      <c r="K38" s="109"/>
      <c r="L38" s="111"/>
      <c r="M38" s="113"/>
      <c r="N38" s="113"/>
      <c r="O38" s="75"/>
      <c r="P38" s="95"/>
      <c r="Q38" s="96"/>
      <c r="S38" s="92"/>
      <c r="T38" s="93"/>
    </row>
    <row r="39" spans="1:21" s="86" customFormat="1" ht="12.75">
      <c r="A39" s="75"/>
      <c r="B39" s="75"/>
      <c r="C39" s="75"/>
      <c r="D39" s="73"/>
      <c r="E39" s="75"/>
      <c r="F39" s="75"/>
      <c r="G39" s="110"/>
      <c r="H39" s="75"/>
      <c r="I39" s="75"/>
      <c r="J39" s="107"/>
      <c r="K39" s="112"/>
      <c r="L39" s="111"/>
      <c r="M39" s="112"/>
      <c r="N39" s="113"/>
      <c r="O39" s="75"/>
      <c r="P39" s="95"/>
      <c r="U39" s="114"/>
    </row>
    <row r="40" spans="1:21" s="86" customFormat="1" ht="1.5" customHeight="1">
      <c r="A40" s="75"/>
      <c r="B40" s="75"/>
      <c r="C40" s="75"/>
      <c r="D40" s="77"/>
      <c r="E40" s="110"/>
      <c r="F40" s="110"/>
      <c r="G40" s="75"/>
      <c r="H40" s="75"/>
      <c r="I40" s="75"/>
      <c r="J40" s="107"/>
      <c r="K40" s="75"/>
      <c r="L40" s="110"/>
      <c r="M40" s="115"/>
      <c r="N40" s="115"/>
      <c r="O40" s="75"/>
      <c r="P40" s="95"/>
      <c r="U40" s="114"/>
    </row>
    <row r="41" spans="1:21" s="86" customFormat="1" ht="12.75">
      <c r="A41" s="75"/>
      <c r="B41" s="75"/>
      <c r="C41" s="75"/>
      <c r="D41" s="73"/>
      <c r="E41" s="75"/>
      <c r="F41" s="75"/>
      <c r="G41" s="110"/>
      <c r="H41" s="75"/>
      <c r="I41" s="75"/>
      <c r="J41" s="107"/>
      <c r="K41" s="112"/>
      <c r="L41" s="111"/>
      <c r="M41" s="112"/>
      <c r="N41" s="113"/>
      <c r="O41" s="75"/>
      <c r="P41" s="95"/>
      <c r="U41" s="114"/>
    </row>
    <row r="42" spans="1:21" s="86" customFormat="1" ht="12.75">
      <c r="A42" s="75"/>
      <c r="B42" s="75"/>
      <c r="C42" s="75"/>
      <c r="D42" s="73"/>
      <c r="E42" s="75"/>
      <c r="F42" s="75"/>
      <c r="G42" s="110"/>
      <c r="H42" s="75"/>
      <c r="I42" s="75"/>
      <c r="J42" s="107"/>
      <c r="K42" s="112"/>
      <c r="L42" s="111"/>
      <c r="M42" s="112"/>
      <c r="N42" s="113"/>
      <c r="O42" s="75"/>
      <c r="P42" s="95"/>
      <c r="U42" s="114"/>
    </row>
    <row r="43" spans="1:21" s="86" customFormat="1" ht="12.75">
      <c r="A43" s="75"/>
      <c r="B43" s="75"/>
      <c r="C43" s="75"/>
      <c r="D43" s="73"/>
      <c r="E43" s="75"/>
      <c r="F43" s="75"/>
      <c r="G43" s="110"/>
      <c r="H43" s="75"/>
      <c r="I43" s="75"/>
      <c r="J43" s="107"/>
      <c r="K43" s="112"/>
      <c r="L43" s="111"/>
      <c r="M43" s="112"/>
      <c r="N43" s="113"/>
      <c r="O43" s="75"/>
      <c r="P43" s="95"/>
      <c r="U43" s="114"/>
    </row>
    <row r="44" spans="1:21" s="86" customFormat="1" ht="12.75">
      <c r="A44" s="75"/>
      <c r="B44" s="75"/>
      <c r="C44" s="75"/>
      <c r="D44" s="73"/>
      <c r="E44" s="75"/>
      <c r="F44" s="75"/>
      <c r="G44" s="110"/>
      <c r="H44" s="75"/>
      <c r="I44" s="75"/>
      <c r="J44" s="107"/>
      <c r="K44" s="112"/>
      <c r="L44" s="111"/>
      <c r="M44" s="112"/>
      <c r="N44" s="113"/>
      <c r="O44" s="75"/>
      <c r="P44" s="95"/>
      <c r="U44" s="114"/>
    </row>
    <row r="45" spans="1:21" s="86" customFormat="1" ht="12.75">
      <c r="A45" s="75"/>
      <c r="B45" s="75"/>
      <c r="C45" s="75"/>
      <c r="D45" s="73"/>
      <c r="E45" s="75"/>
      <c r="F45" s="75"/>
      <c r="G45" s="110"/>
      <c r="H45" s="75"/>
      <c r="I45" s="75"/>
      <c r="J45" s="107"/>
      <c r="K45" s="112"/>
      <c r="L45" s="111"/>
      <c r="M45" s="112"/>
      <c r="N45" s="113"/>
      <c r="O45" s="75"/>
      <c r="P45" s="95"/>
      <c r="U45" s="114"/>
    </row>
    <row r="46" spans="1:21" s="86" customFormat="1" ht="12.75">
      <c r="A46" s="75"/>
      <c r="B46" s="75"/>
      <c r="C46" s="75"/>
      <c r="D46" s="73"/>
      <c r="E46" s="75"/>
      <c r="F46" s="75"/>
      <c r="G46" s="110"/>
      <c r="H46" s="75"/>
      <c r="I46" s="75"/>
      <c r="J46" s="107"/>
      <c r="K46" s="112"/>
      <c r="L46" s="111"/>
      <c r="M46" s="112"/>
      <c r="N46" s="113"/>
      <c r="O46" s="75"/>
      <c r="P46" s="95"/>
      <c r="U46" s="114"/>
    </row>
    <row r="47" spans="1:21" s="86" customFormat="1" ht="12.75">
      <c r="A47" s="75"/>
      <c r="B47" s="75"/>
      <c r="C47" s="75"/>
      <c r="D47" s="73"/>
      <c r="E47" s="75"/>
      <c r="F47" s="75"/>
      <c r="G47" s="110"/>
      <c r="H47" s="75"/>
      <c r="I47" s="75"/>
      <c r="J47" s="107"/>
      <c r="K47" s="112"/>
      <c r="L47" s="111"/>
      <c r="M47" s="112"/>
      <c r="N47" s="113"/>
      <c r="O47" s="75"/>
      <c r="P47" s="95"/>
      <c r="U47" s="114"/>
    </row>
    <row r="48" spans="1:21" s="86" customFormat="1" ht="12.75">
      <c r="A48" s="75"/>
      <c r="B48" s="75"/>
      <c r="C48" s="75"/>
      <c r="D48" s="73"/>
      <c r="E48" s="75"/>
      <c r="F48" s="75"/>
      <c r="G48" s="110"/>
      <c r="H48" s="75"/>
      <c r="I48" s="75"/>
      <c r="J48" s="107"/>
      <c r="K48" s="112"/>
      <c r="L48" s="111"/>
      <c r="M48" s="112"/>
      <c r="N48" s="113"/>
      <c r="O48" s="75"/>
      <c r="P48" s="95"/>
      <c r="U48" s="114"/>
    </row>
    <row r="49" spans="1:21" s="86" customFormat="1" ht="12.75">
      <c r="A49" s="75"/>
      <c r="B49" s="75"/>
      <c r="C49" s="75"/>
      <c r="D49" s="73"/>
      <c r="E49" s="75"/>
      <c r="F49" s="75"/>
      <c r="G49" s="110"/>
      <c r="H49" s="75"/>
      <c r="I49" s="75"/>
      <c r="J49" s="107"/>
      <c r="K49" s="112"/>
      <c r="L49" s="111"/>
      <c r="M49" s="112"/>
      <c r="N49" s="113"/>
      <c r="O49" s="75"/>
      <c r="P49" s="95"/>
      <c r="U49" s="114"/>
    </row>
    <row r="50" spans="1:21" s="86" customFormat="1" ht="12.75">
      <c r="A50" s="75"/>
      <c r="B50" s="75"/>
      <c r="C50" s="75"/>
      <c r="D50" s="73"/>
      <c r="E50" s="75"/>
      <c r="F50" s="75"/>
      <c r="G50" s="110"/>
      <c r="H50" s="75"/>
      <c r="I50" s="75"/>
      <c r="J50" s="107"/>
      <c r="K50" s="112"/>
      <c r="L50" s="111"/>
      <c r="M50" s="112"/>
      <c r="N50" s="113"/>
      <c r="O50" s="75"/>
      <c r="P50" s="95"/>
      <c r="U50" s="114"/>
    </row>
    <row r="51" spans="1:21" s="86" customFormat="1" ht="12.75">
      <c r="A51" s="75"/>
      <c r="B51" s="75"/>
      <c r="C51" s="75"/>
      <c r="D51" s="73"/>
      <c r="E51" s="75"/>
      <c r="F51" s="75"/>
      <c r="G51" s="110"/>
      <c r="H51" s="75"/>
      <c r="I51" s="75"/>
      <c r="J51" s="107"/>
      <c r="K51" s="112"/>
      <c r="L51" s="111"/>
      <c r="M51" s="112"/>
      <c r="N51" s="113"/>
      <c r="O51" s="75"/>
      <c r="P51" s="95"/>
      <c r="U51" s="114"/>
    </row>
    <row r="52" spans="1:21" s="86" customFormat="1" ht="12.75">
      <c r="A52" s="75"/>
      <c r="B52" s="75"/>
      <c r="C52" s="75"/>
      <c r="D52" s="73"/>
      <c r="E52" s="75"/>
      <c r="F52" s="75"/>
      <c r="G52" s="110"/>
      <c r="H52" s="75"/>
      <c r="I52" s="75"/>
      <c r="J52" s="107"/>
      <c r="K52" s="112"/>
      <c r="L52" s="111"/>
      <c r="M52" s="112"/>
      <c r="N52" s="113"/>
      <c r="O52" s="75"/>
      <c r="P52" s="95"/>
      <c r="U52" s="114"/>
    </row>
    <row r="53" spans="1:21" s="86" customFormat="1" ht="12.75">
      <c r="A53" s="75"/>
      <c r="B53" s="75"/>
      <c r="C53" s="75"/>
      <c r="D53" s="73"/>
      <c r="E53" s="75"/>
      <c r="F53" s="75"/>
      <c r="G53" s="110"/>
      <c r="H53" s="75"/>
      <c r="I53" s="75"/>
      <c r="J53" s="107"/>
      <c r="K53" s="112"/>
      <c r="L53" s="111"/>
      <c r="M53" s="112"/>
      <c r="N53" s="113"/>
      <c r="O53" s="75"/>
      <c r="P53" s="95"/>
      <c r="U53" s="114"/>
    </row>
    <row r="54" spans="1:21" s="86" customFormat="1" ht="12.75">
      <c r="A54" s="75"/>
      <c r="B54" s="75"/>
      <c r="C54" s="75"/>
      <c r="D54" s="73"/>
      <c r="E54" s="75"/>
      <c r="F54" s="75"/>
      <c r="G54" s="110"/>
      <c r="H54" s="75"/>
      <c r="I54" s="75"/>
      <c r="J54" s="107"/>
      <c r="K54" s="112"/>
      <c r="L54" s="111"/>
      <c r="M54" s="112"/>
      <c r="N54" s="113"/>
      <c r="O54" s="75"/>
      <c r="P54" s="95"/>
      <c r="U54" s="114"/>
    </row>
    <row r="55" spans="1:21" s="86" customFormat="1" ht="12.75">
      <c r="A55" s="75"/>
      <c r="B55" s="75"/>
      <c r="C55" s="75"/>
      <c r="D55" s="73"/>
      <c r="E55" s="75"/>
      <c r="F55" s="75"/>
      <c r="G55" s="110"/>
      <c r="H55" s="75"/>
      <c r="I55" s="75"/>
      <c r="J55" s="107"/>
      <c r="K55" s="112"/>
      <c r="L55" s="111"/>
      <c r="M55" s="112"/>
      <c r="N55" s="113"/>
      <c r="O55" s="75"/>
      <c r="P55" s="95"/>
      <c r="U55" s="114"/>
    </row>
    <row r="56" spans="1:21" s="86" customFormat="1" ht="12.75">
      <c r="A56" s="75"/>
      <c r="B56" s="75"/>
      <c r="C56" s="75"/>
      <c r="D56" s="73"/>
      <c r="E56" s="75"/>
      <c r="F56" s="75"/>
      <c r="G56" s="110"/>
      <c r="H56" s="75"/>
      <c r="I56" s="75"/>
      <c r="J56" s="107"/>
      <c r="K56" s="112"/>
      <c r="L56" s="111"/>
      <c r="M56" s="112"/>
      <c r="N56" s="113"/>
      <c r="O56" s="75"/>
      <c r="P56" s="95"/>
      <c r="U56" s="114"/>
    </row>
    <row r="57" spans="10:20" ht="12.75">
      <c r="J57" s="107"/>
      <c r="L57" s="110"/>
      <c r="M57" s="115"/>
      <c r="N57" s="115"/>
      <c r="P57" s="75"/>
      <c r="Q57" s="75"/>
      <c r="R57" s="75"/>
      <c r="S57" s="75"/>
      <c r="T57" s="76"/>
    </row>
    <row r="58" spans="4:20" ht="12.75">
      <c r="D58" s="77"/>
      <c r="E58" s="110"/>
      <c r="F58" s="107"/>
      <c r="J58" s="107"/>
      <c r="L58" s="110"/>
      <c r="M58" s="115"/>
      <c r="N58" s="115"/>
      <c r="P58" s="75"/>
      <c r="Q58" s="75"/>
      <c r="R58" s="75"/>
      <c r="S58" s="75"/>
      <c r="T58" s="76"/>
    </row>
    <row r="59" spans="4:20" ht="12.75">
      <c r="D59" s="77"/>
      <c r="E59" s="110"/>
      <c r="J59" s="107"/>
      <c r="N59" s="115"/>
      <c r="P59" s="75"/>
      <c r="Q59" s="75"/>
      <c r="R59" s="75"/>
      <c r="S59" s="75"/>
      <c r="T59" s="76"/>
    </row>
    <row r="60" spans="4:20" ht="12.75">
      <c r="D60" s="77"/>
      <c r="E60" s="110"/>
      <c r="J60" s="107"/>
      <c r="L60" s="110"/>
      <c r="N60" s="115"/>
      <c r="P60" s="75"/>
      <c r="Q60" s="75"/>
      <c r="R60" s="75"/>
      <c r="S60" s="75"/>
      <c r="T60" s="76"/>
    </row>
    <row r="61" spans="4:20" ht="12.75">
      <c r="D61" s="77"/>
      <c r="E61" s="110"/>
      <c r="J61" s="107"/>
      <c r="N61" s="115"/>
      <c r="P61" s="75"/>
      <c r="Q61" s="75"/>
      <c r="R61" s="75"/>
      <c r="S61" s="75"/>
      <c r="T61" s="76"/>
    </row>
    <row r="62" spans="10:18" ht="12.75">
      <c r="J62" s="107"/>
      <c r="K62" s="107"/>
      <c r="L62" s="110"/>
      <c r="M62" s="115"/>
      <c r="N62" s="115"/>
      <c r="R62" s="116"/>
    </row>
    <row r="63" spans="10:14" ht="12.75">
      <c r="J63" s="107"/>
      <c r="L63" s="110"/>
      <c r="N63" s="115"/>
    </row>
    <row r="64" spans="10:14" ht="12.75">
      <c r="J64" s="107"/>
      <c r="L64" s="110"/>
      <c r="N64" s="115"/>
    </row>
    <row r="65" spans="4:14" ht="12.75">
      <c r="D65" s="77"/>
      <c r="E65" s="110"/>
      <c r="J65" s="107"/>
      <c r="L65" s="110"/>
      <c r="N65" s="115"/>
    </row>
    <row r="66" spans="4:14" ht="12.75">
      <c r="D66" s="77"/>
      <c r="E66" s="110"/>
      <c r="F66" s="107"/>
      <c r="J66" s="107"/>
      <c r="K66" s="107"/>
      <c r="N66" s="115"/>
    </row>
    <row r="67" spans="6:14" ht="12.75">
      <c r="F67" s="107"/>
      <c r="J67" s="107"/>
      <c r="N67" s="115"/>
    </row>
    <row r="68" spans="4:13" ht="12.75">
      <c r="D68" s="77"/>
      <c r="E68" s="110"/>
      <c r="F68" s="107"/>
      <c r="J68" s="107"/>
      <c r="K68" s="107"/>
      <c r="M68" s="115"/>
    </row>
    <row r="69" spans="4:14" ht="12.75">
      <c r="D69" s="77"/>
      <c r="E69" s="110"/>
      <c r="G69" s="110"/>
      <c r="J69" s="107"/>
      <c r="L69" s="110"/>
      <c r="N69" s="115"/>
    </row>
    <row r="70" spans="4:14" ht="12.75">
      <c r="D70" s="77"/>
      <c r="E70" s="110"/>
      <c r="J70" s="107"/>
      <c r="M70" s="115"/>
      <c r="N70" s="115"/>
    </row>
    <row r="72" spans="4:5" ht="12.75">
      <c r="D72" s="77"/>
      <c r="E72" s="110"/>
    </row>
    <row r="75" spans="4:5" ht="12.75">
      <c r="D75" s="77"/>
      <c r="E75" s="110"/>
    </row>
    <row r="76" spans="4:5" ht="12.75">
      <c r="D76" s="77"/>
      <c r="E76" s="110"/>
    </row>
    <row r="77" spans="4:5" ht="12.75">
      <c r="D77" s="77"/>
      <c r="E77" s="110"/>
    </row>
    <row r="78" ht="12.75">
      <c r="E78" s="110"/>
    </row>
  </sheetData>
  <printOptions/>
  <pageMargins left="0.7480314960629921" right="0.7480314960629921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31"/>
  <sheetViews>
    <sheetView workbookViewId="0" topLeftCell="A1">
      <selection activeCell="A1" sqref="A1"/>
    </sheetView>
  </sheetViews>
  <sheetFormatPr defaultColWidth="9.00390625" defaultRowHeight="16.5"/>
  <cols>
    <col min="1" max="1" width="8.00390625" style="281" customWidth="1"/>
    <col min="2" max="2" width="3.00390625" style="281" customWidth="1"/>
    <col min="3" max="3" width="13.125" style="281" customWidth="1"/>
    <col min="4" max="4" width="7.875" style="281" customWidth="1"/>
    <col min="5" max="5" width="14.75390625" style="281" customWidth="1"/>
    <col min="6" max="6" width="8.75390625" style="281" customWidth="1"/>
    <col min="7" max="7" width="18.00390625" style="281" customWidth="1"/>
    <col min="8" max="8" width="10.75390625" style="281" customWidth="1"/>
    <col min="9" max="9" width="29.50390625" style="281" customWidth="1"/>
    <col min="10" max="10" width="11.00390625" style="281" customWidth="1"/>
    <col min="11" max="11" width="6.00390625" style="281" customWidth="1"/>
    <col min="12" max="16384" width="9.00390625" style="281" customWidth="1"/>
  </cols>
  <sheetData>
    <row r="1" spans="1:2" ht="20.25">
      <c r="A1" s="330" t="s">
        <v>313</v>
      </c>
      <c r="B1" s="330"/>
    </row>
    <row r="3" spans="1:2" ht="19.5" customHeight="1">
      <c r="A3" s="289" t="s">
        <v>314</v>
      </c>
      <c r="B3" s="289"/>
    </row>
    <row r="4" spans="1:2" ht="19.5">
      <c r="A4" s="328"/>
      <c r="B4" s="328"/>
    </row>
    <row r="5" spans="1:2" ht="19.5">
      <c r="A5" s="328"/>
      <c r="B5" s="328"/>
    </row>
    <row r="6" spans="3:9" ht="15.75">
      <c r="C6" s="295"/>
      <c r="D6" s="295"/>
      <c r="E6" s="295"/>
      <c r="F6" s="295"/>
      <c r="G6" s="295"/>
      <c r="H6" s="295"/>
      <c r="I6" s="295"/>
    </row>
    <row r="7" spans="1:10" s="214" customFormat="1" ht="15.75">
      <c r="A7" s="546" t="s">
        <v>308</v>
      </c>
      <c r="B7" s="547"/>
      <c r="C7" s="807" t="s">
        <v>18</v>
      </c>
      <c r="D7" s="808"/>
      <c r="E7" s="807" t="s">
        <v>315</v>
      </c>
      <c r="F7" s="808"/>
      <c r="G7" s="807" t="s">
        <v>316</v>
      </c>
      <c r="H7" s="808"/>
      <c r="I7" s="548" t="s">
        <v>317</v>
      </c>
      <c r="J7" s="331"/>
    </row>
    <row r="8" spans="1:10" s="214" customFormat="1" ht="14.25" customHeight="1">
      <c r="A8" s="549"/>
      <c r="B8" s="550"/>
      <c r="C8" s="781" t="s">
        <v>311</v>
      </c>
      <c r="D8" s="782"/>
      <c r="E8" s="781" t="s">
        <v>311</v>
      </c>
      <c r="F8" s="782"/>
      <c r="G8" s="781" t="s">
        <v>311</v>
      </c>
      <c r="H8" s="782"/>
      <c r="I8" s="551"/>
      <c r="J8" s="331"/>
    </row>
    <row r="9" spans="1:11" s="213" customFormat="1" ht="16.5">
      <c r="A9" s="552">
        <v>1997</v>
      </c>
      <c r="B9" s="553"/>
      <c r="C9" s="538">
        <v>81.653619796</v>
      </c>
      <c r="D9" s="535"/>
      <c r="E9" s="538">
        <v>165.923650132</v>
      </c>
      <c r="F9" s="539"/>
      <c r="G9" s="538">
        <v>247.577269928</v>
      </c>
      <c r="H9" s="554"/>
      <c r="I9" s="553">
        <v>82</v>
      </c>
      <c r="J9" s="214"/>
      <c r="K9" s="544"/>
    </row>
    <row r="10" spans="1:11" s="213" customFormat="1" ht="16.5">
      <c r="A10" s="552">
        <v>1998</v>
      </c>
      <c r="B10" s="553"/>
      <c r="C10" s="538">
        <v>5.953848899999999</v>
      </c>
      <c r="D10" s="535"/>
      <c r="E10" s="538">
        <v>32.303163492</v>
      </c>
      <c r="F10" s="539"/>
      <c r="G10" s="538">
        <v>38.25</v>
      </c>
      <c r="H10" s="554"/>
      <c r="I10" s="553">
        <v>32</v>
      </c>
      <c r="J10" s="214"/>
      <c r="K10" s="544"/>
    </row>
    <row r="11" spans="1:40" s="213" customFormat="1" ht="16.5">
      <c r="A11" s="552">
        <v>1999</v>
      </c>
      <c r="B11" s="553"/>
      <c r="C11" s="538">
        <v>15.557186759</v>
      </c>
      <c r="D11" s="535"/>
      <c r="E11" s="538">
        <v>132.562897015</v>
      </c>
      <c r="F11" s="539"/>
      <c r="G11" s="538">
        <v>148.120083774</v>
      </c>
      <c r="H11" s="554"/>
      <c r="I11" s="553">
        <v>31</v>
      </c>
      <c r="J11" s="282"/>
      <c r="K11" s="544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</row>
    <row r="12" spans="1:11" s="213" customFormat="1" ht="16.5">
      <c r="A12" s="552">
        <v>2000</v>
      </c>
      <c r="B12" s="553"/>
      <c r="C12" s="538">
        <v>117.30324014199999</v>
      </c>
      <c r="D12" s="535"/>
      <c r="E12" s="538">
        <v>333.97755836399995</v>
      </c>
      <c r="F12" s="539"/>
      <c r="G12" s="538">
        <v>451.2807985059998</v>
      </c>
      <c r="H12" s="554"/>
      <c r="I12" s="553">
        <v>43</v>
      </c>
      <c r="J12" s="214"/>
      <c r="K12" s="544"/>
    </row>
    <row r="13" spans="1:11" s="213" customFormat="1" ht="16.5">
      <c r="A13" s="552">
        <v>2001</v>
      </c>
      <c r="B13" s="553"/>
      <c r="C13" s="538">
        <v>21.598550961999997</v>
      </c>
      <c r="D13" s="535"/>
      <c r="E13" s="538">
        <v>36.99426151000001</v>
      </c>
      <c r="F13" s="539"/>
      <c r="G13" s="538">
        <v>58.592812472000006</v>
      </c>
      <c r="H13" s="554"/>
      <c r="I13" s="553">
        <v>31</v>
      </c>
      <c r="J13" s="333"/>
      <c r="K13" s="544"/>
    </row>
    <row r="14" spans="1:11" s="213" customFormat="1" ht="16.5">
      <c r="A14" s="552">
        <v>2002</v>
      </c>
      <c r="B14" s="553"/>
      <c r="C14" s="538">
        <v>44.973603350000005</v>
      </c>
      <c r="D14" s="535"/>
      <c r="E14" s="538">
        <v>56.43967717252783</v>
      </c>
      <c r="F14" s="539"/>
      <c r="G14" s="538">
        <v>101.41328052252784</v>
      </c>
      <c r="H14" s="554"/>
      <c r="I14" s="553">
        <v>60</v>
      </c>
      <c r="J14" s="214"/>
      <c r="K14" s="544"/>
    </row>
    <row r="15" spans="1:11" s="213" customFormat="1" ht="16.5">
      <c r="A15" s="552">
        <v>2003</v>
      </c>
      <c r="B15" s="553"/>
      <c r="C15" s="538">
        <v>57.06615024500001</v>
      </c>
      <c r="D15" s="535"/>
      <c r="E15" s="538">
        <v>152.04958539299997</v>
      </c>
      <c r="F15" s="539"/>
      <c r="G15" s="538">
        <v>209.11573563800002</v>
      </c>
      <c r="H15" s="554"/>
      <c r="I15" s="553">
        <v>46</v>
      </c>
      <c r="J15" s="333"/>
      <c r="K15" s="544"/>
    </row>
    <row r="16" spans="1:11" s="213" customFormat="1" ht="16.5">
      <c r="A16" s="552">
        <v>2004</v>
      </c>
      <c r="B16" s="553"/>
      <c r="C16" s="538">
        <v>94.465058662</v>
      </c>
      <c r="D16" s="535"/>
      <c r="E16" s="538">
        <v>182.05521901200004</v>
      </c>
      <c r="F16" s="539"/>
      <c r="G16" s="538">
        <v>276.53</v>
      </c>
      <c r="H16" s="554"/>
      <c r="I16" s="553">
        <v>49</v>
      </c>
      <c r="J16" s="333"/>
      <c r="K16" s="544"/>
    </row>
    <row r="17" spans="1:11" s="213" customFormat="1" ht="15.75" customHeight="1">
      <c r="A17" s="552">
        <v>2005</v>
      </c>
      <c r="B17" s="555"/>
      <c r="C17" s="538">
        <v>164.99</v>
      </c>
      <c r="D17" s="556"/>
      <c r="E17" s="538">
        <v>133.67</v>
      </c>
      <c r="F17" s="556"/>
      <c r="G17" s="538">
        <v>298.66</v>
      </c>
      <c r="H17" s="556"/>
      <c r="I17" s="553">
        <v>57</v>
      </c>
      <c r="J17" s="214"/>
      <c r="K17" s="544"/>
    </row>
    <row r="18" spans="1:11" s="213" customFormat="1" ht="15.75" customHeight="1">
      <c r="A18" s="541">
        <v>2006</v>
      </c>
      <c r="B18" s="542"/>
      <c r="C18" s="676">
        <v>331.42158680500006</v>
      </c>
      <c r="D18" s="543" t="s">
        <v>130</v>
      </c>
      <c r="E18" s="676">
        <v>166.23208196599998</v>
      </c>
      <c r="F18" s="543" t="s">
        <v>130</v>
      </c>
      <c r="G18" s="676">
        <v>497.65366877100007</v>
      </c>
      <c r="H18" s="543" t="s">
        <v>130</v>
      </c>
      <c r="I18" s="557">
        <v>56</v>
      </c>
      <c r="J18" s="214"/>
      <c r="K18" s="544"/>
    </row>
    <row r="19" spans="1:37" s="213" customFormat="1" ht="15.75">
      <c r="A19" s="299"/>
      <c r="B19" s="299"/>
      <c r="C19" s="282"/>
      <c r="D19" s="282"/>
      <c r="E19" s="282"/>
      <c r="F19" s="282"/>
      <c r="G19" s="282"/>
      <c r="H19" s="282"/>
      <c r="I19" s="282"/>
      <c r="J19" s="282"/>
      <c r="K19" s="282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</row>
    <row r="20" spans="1:37" s="213" customFormat="1" ht="16.5">
      <c r="A20" s="326" t="s">
        <v>321</v>
      </c>
      <c r="B20" s="326"/>
      <c r="C20" s="282"/>
      <c r="D20" s="282"/>
      <c r="E20" s="282"/>
      <c r="F20" s="282"/>
      <c r="G20" s="282"/>
      <c r="H20" s="282"/>
      <c r="I20" s="282"/>
      <c r="J20" s="282"/>
      <c r="K20" s="282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</row>
    <row r="21" spans="3:11" s="213" customFormat="1" ht="15">
      <c r="C21" s="214"/>
      <c r="D21" s="214"/>
      <c r="E21" s="214"/>
      <c r="F21" s="214"/>
      <c r="G21" s="214"/>
      <c r="H21" s="214"/>
      <c r="I21" s="214"/>
      <c r="J21" s="214"/>
      <c r="K21" s="214"/>
    </row>
    <row r="22" spans="3:11" s="213" customFormat="1" ht="15">
      <c r="C22" s="214"/>
      <c r="D22" s="214"/>
      <c r="E22" s="214"/>
      <c r="F22" s="214"/>
      <c r="G22" s="214"/>
      <c r="H22" s="214"/>
      <c r="I22" s="214"/>
      <c r="J22" s="333"/>
      <c r="K22" s="333"/>
    </row>
    <row r="23" spans="3:11" s="213" customFormat="1" ht="15">
      <c r="C23" s="214"/>
      <c r="D23" s="214"/>
      <c r="E23" s="214"/>
      <c r="F23" s="214"/>
      <c r="G23" s="214"/>
      <c r="H23" s="214"/>
      <c r="J23" s="333"/>
      <c r="K23" s="333"/>
    </row>
    <row r="24" s="213" customFormat="1" ht="12.75"/>
    <row r="25" s="213" customFormat="1" ht="12.75"/>
    <row r="26" s="213" customFormat="1" ht="12.75"/>
    <row r="27" s="213" customFormat="1" ht="12.75"/>
    <row r="31" ht="23.25" customHeight="1">
      <c r="K31" s="327"/>
    </row>
  </sheetData>
  <mergeCells count="6">
    <mergeCell ref="G7:H7"/>
    <mergeCell ref="G8:H8"/>
    <mergeCell ref="C7:D7"/>
    <mergeCell ref="C8:D8"/>
    <mergeCell ref="E7:F7"/>
    <mergeCell ref="E8:F8"/>
  </mergeCells>
  <printOptions/>
  <pageMargins left="0.75" right="0.75" top="1" bottom="1" header="0.5" footer="0.5"/>
  <pageSetup firstPageNumber="8" useFirstPageNumber="1" horizontalDpi="1200" verticalDpi="1200" orientation="landscape" paperSize="9" r:id="rId1"/>
  <headerFooter alignWithMargins="0">
    <oddFooter>&amp;R&amp;"Times New Roman,Regular"&amp;10page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0701122news.xls</dc:title>
  <dc:subject/>
  <dc:creator>Michelle Lau</dc:creator>
  <cp:keywords/>
  <dc:description/>
  <cp:lastModifiedBy>HKEx</cp:lastModifiedBy>
  <cp:lastPrinted>2007-01-11T08:55:55Z</cp:lastPrinted>
  <dcterms:created xsi:type="dcterms:W3CDTF">2004-12-20T03:44:07Z</dcterms:created>
  <dcterms:modified xsi:type="dcterms:W3CDTF">2007-01-30T04:42:49Z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Market statistics 2006</vt:lpwstr>
  </property>
  <property fmtid="{D5CDD505-2E9C-101B-9397-08002B2CF9AE}" pid="4" name="_AuthorEmail">
    <vt:lpwstr>YingWanLeung@hkex.com.hk</vt:lpwstr>
  </property>
  <property fmtid="{D5CDD505-2E9C-101B-9397-08002B2CF9AE}" pid="5" name="_AuthorEmailDisplayName">
    <vt:lpwstr>Ying Wan Leung</vt:lpwstr>
  </property>
  <property fmtid="{D5CDD505-2E9C-101B-9397-08002B2CF9AE}" pid="6" name="_PreviousAdHocReviewCycleID">
    <vt:lpwstr/>
  </property>
  <property fmtid="{D5CDD505-2E9C-101B-9397-08002B2CF9AE}" pid="7" name="_ReviewingToolsShownOnce">
    <vt:lpwstr/>
  </property>
  <property fmtid="{D5CDD505-2E9C-101B-9397-08002B2CF9AE}" pid="8" name="Comments">
    <vt:lpwstr>Uploaded by IA Change Program</vt:lpwstr>
  </property>
  <property fmtid="{D5CDD505-2E9C-101B-9397-08002B2CF9AE}" pid="9" name="Subject">
    <vt:lpwstr/>
  </property>
  <property fmtid="{D5CDD505-2E9C-101B-9397-08002B2CF9AE}" pid="10" name="Keywords">
    <vt:lpwstr/>
  </property>
  <property fmtid="{D5CDD505-2E9C-101B-9397-08002B2CF9AE}" pid="11" name="_Author">
    <vt:lpwstr>Michelle Lau</vt:lpwstr>
  </property>
  <property fmtid="{D5CDD505-2E9C-101B-9397-08002B2CF9AE}" pid="12" name="_Category">
    <vt:lpwstr/>
  </property>
  <property fmtid="{D5CDD505-2E9C-101B-9397-08002B2CF9AE}" pid="13" name="Categories">
    <vt:lpwstr/>
  </property>
  <property fmtid="{D5CDD505-2E9C-101B-9397-08002B2CF9AE}" pid="14" name="Approval Level">
    <vt:lpwstr/>
  </property>
  <property fmtid="{D5CDD505-2E9C-101B-9397-08002B2CF9AE}" pid="15" name="_Comments">
    <vt:lpwstr/>
  </property>
  <property fmtid="{D5CDD505-2E9C-101B-9397-08002B2CF9AE}" pid="16" name="Assigned To">
    <vt:lpwstr/>
  </property>
  <property fmtid="{D5CDD505-2E9C-101B-9397-08002B2CF9AE}" pid="17" name="display_urn:schemas-microsoft-com:office:office#Editor">
    <vt:lpwstr>System Account</vt:lpwstr>
  </property>
  <property fmtid="{D5CDD505-2E9C-101B-9397-08002B2CF9AE}" pid="18" name="xd_Signature">
    <vt:lpwstr/>
  </property>
  <property fmtid="{D5CDD505-2E9C-101B-9397-08002B2CF9AE}" pid="19" name="display_urn:schemas-microsoft-com:office:office#Author">
    <vt:lpwstr>System Account</vt:lpwstr>
  </property>
  <property fmtid="{D5CDD505-2E9C-101B-9397-08002B2CF9AE}" pid="20" name="TemplateUrl">
    <vt:lpwstr/>
  </property>
  <property fmtid="{D5CDD505-2E9C-101B-9397-08002B2CF9AE}" pid="21" name="xd_ProgID">
    <vt:lpwstr/>
  </property>
  <property fmtid="{D5CDD505-2E9C-101B-9397-08002B2CF9AE}" pid="22" name="PublishingStartDate">
    <vt:lpwstr/>
  </property>
  <property fmtid="{D5CDD505-2E9C-101B-9397-08002B2CF9AE}" pid="23" name="PublishingExpirationDate">
    <vt:lpwstr/>
  </property>
  <property fmtid="{D5CDD505-2E9C-101B-9397-08002B2CF9AE}" pid="24" name="ContentTypeId">
    <vt:lpwstr>0x010100E42FCD33BCC7D84FB33FA18A73EBD1F4</vt:lpwstr>
  </property>
  <property fmtid="{D5CDD505-2E9C-101B-9397-08002B2CF9AE}" pid="25" name="_SourceUrl">
    <vt:lpwstr/>
  </property>
  <property fmtid="{D5CDD505-2E9C-101B-9397-08002B2CF9AE}" pid="26" name="_SharedFileIndex">
    <vt:lpwstr/>
  </property>
</Properties>
</file>