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8535" windowHeight="6330" tabRatio="841" activeTab="0"/>
  </bookViews>
  <sheets>
    <sheet name="cover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page 7" sheetId="8" r:id="rId8"/>
    <sheet name="page 8" sheetId="9" r:id="rId9"/>
    <sheet name="page 9" sheetId="10" r:id="rId10"/>
    <sheet name="page 10" sheetId="11" r:id="rId11"/>
    <sheet name="page 11" sheetId="12" r:id="rId12"/>
    <sheet name="page 12" sheetId="13" r:id="rId13"/>
    <sheet name="page 13" sheetId="14" r:id="rId14"/>
    <sheet name="page 14" sheetId="15" r:id="rId15"/>
    <sheet name="page 15" sheetId="16" r:id="rId16"/>
    <sheet name="page 16" sheetId="17" r:id="rId17"/>
    <sheet name="page 17" sheetId="18" r:id="rId18"/>
    <sheet name="page 18" sheetId="19" r:id="rId19"/>
    <sheet name="page 19 " sheetId="20" r:id="rId20"/>
    <sheet name="page 20" sheetId="21" r:id="rId21"/>
    <sheet name="page 21" sheetId="22" r:id="rId22"/>
    <sheet name="page 22" sheetId="23" r:id="rId23"/>
    <sheet name="page 23" sheetId="24" r:id="rId24"/>
    <sheet name="page 24" sheetId="25" r:id="rId25"/>
    <sheet name="page 25" sheetId="26" r:id="rId26"/>
    <sheet name="page 26" sheetId="27" r:id="rId27"/>
  </sheets>
  <definedNames>
    <definedName name="__123Graph_AMAIN" hidden="1">#REF!</definedName>
    <definedName name="__123Graph_BMAIN" hidden="1">#REF!</definedName>
    <definedName name="__123Graph_LBL_AMAIN" hidden="1">#REF!</definedName>
    <definedName name="__123Graph_LBL_BMAIN" hidden="1">#REF!</definedName>
    <definedName name="__123Graph_XMAIN" hidden="1">#REF!</definedName>
    <definedName name="Database_MI">#REF!</definedName>
    <definedName name="_xlnm.Print_Area" localSheetId="0">'cover'!$A$1:$I$16</definedName>
    <definedName name="_xlnm.Print_Area" localSheetId="1">'page 1'!$A$1:$K$40</definedName>
    <definedName name="_xlnm.Print_Area" localSheetId="10">'page 10'!$A$1:$T$29</definedName>
    <definedName name="_xlnm.Print_Area" localSheetId="11">'page 11'!$A$1:$F$17</definedName>
    <definedName name="_xlnm.Print_Area" localSheetId="12">'page 12'!$A$1:$F$18</definedName>
    <definedName name="_xlnm.Print_Area" localSheetId="14">'page 14'!$A$1:$L$23</definedName>
    <definedName name="_xlnm.Print_Area" localSheetId="15">'page 15'!$A$1:$D$29</definedName>
    <definedName name="_xlnm.Print_Area" localSheetId="16">'page 16'!$A$1:$L$36</definedName>
    <definedName name="_xlnm.Print_Area" localSheetId="17">'page 17'!$A$1:$K$20</definedName>
    <definedName name="_xlnm.Print_Area" localSheetId="18">'page 18'!$A$1:$J$31</definedName>
    <definedName name="_xlnm.Print_Area" localSheetId="19">'page 19 '!$A$1:$M$28</definedName>
    <definedName name="_xlnm.Print_Area" localSheetId="2">'page 2'!$A$1:$L$36</definedName>
    <definedName name="_xlnm.Print_Area" localSheetId="20">'page 20'!$A$1:$H$30</definedName>
    <definedName name="_xlnm.Print_Area" localSheetId="21">'page 21'!$A$1:$J$33</definedName>
    <definedName name="_xlnm.Print_Area" localSheetId="22">'page 22'!$A$1:$K$33</definedName>
    <definedName name="_xlnm.Print_Area" localSheetId="23">'page 23'!$A$1:$H$35</definedName>
    <definedName name="_xlnm.Print_Area" localSheetId="24">'page 24'!$A$1:$E$33</definedName>
    <definedName name="_xlnm.Print_Area" localSheetId="25">'page 25'!$A$1:$M$40</definedName>
    <definedName name="_xlnm.Print_Area" localSheetId="26">'page 26'!$A$1:$L$40</definedName>
    <definedName name="_xlnm.Print_Area" localSheetId="3">'page 3'!$A$1:$I$25</definedName>
    <definedName name="_xlnm.Print_Area" localSheetId="4">'page 4'!$A$1:$M$39</definedName>
    <definedName name="_xlnm.Print_Area" localSheetId="5">'page 5'!$A$1:$M$43</definedName>
    <definedName name="_xlnm.Print_Area" localSheetId="6">'page 6'!$A$1:$J$22</definedName>
    <definedName name="_xlnm.Print_Area" localSheetId="7">'page 7'!$A$1:$E$28</definedName>
    <definedName name="_xlnm.Print_Area" localSheetId="8">'page 8'!$A$1:$K$27</definedName>
    <definedName name="_xlnm.Print_Area" localSheetId="9">'page 9'!$A$1:$L$31</definedName>
    <definedName name="Print_Area_MI">#REF!</definedName>
    <definedName name="T">#REF!</definedName>
    <definedName name="Z_4EF3E90D_5EC0_45A8_8D19_B9885200EEBF_.wvu.PrintArea" localSheetId="0" hidden="1">'cover'!$A$1:$J$14</definedName>
    <definedName name="Z_7A48645B_7044_45A5_ACA0_EF1CDAB4E46B_.wvu.PrintArea" localSheetId="0" hidden="1">'cover'!$A$1:$J$14</definedName>
    <definedName name="Z_D195F524_3C3B_47EF_8248_581528807A9C_.wvu.PrintArea" localSheetId="0" hidden="1">'cover'!$A$1:$J$14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<sst xmlns="http://schemas.openxmlformats.org/spreadsheetml/2006/main" count="728" uniqueCount="466">
  <si>
    <t>1.</t>
  </si>
  <si>
    <t>2.</t>
  </si>
  <si>
    <t xml:space="preserve">Securities Market Statistics </t>
  </si>
  <si>
    <t>3.</t>
  </si>
  <si>
    <t xml:space="preserve">China Dimension </t>
  </si>
  <si>
    <t>4.</t>
  </si>
  <si>
    <t xml:space="preserve">Derivatives Market Statistics </t>
  </si>
  <si>
    <t xml:space="preserve">Number of Newly Listed Derivative Warrants </t>
  </si>
  <si>
    <t>Market Performance</t>
  </si>
  <si>
    <t>% Change</t>
  </si>
  <si>
    <t>Number of trading days</t>
  </si>
  <si>
    <t>Number of listed securities</t>
  </si>
  <si>
    <t>Closing Indices</t>
  </si>
  <si>
    <t>Exchange</t>
  </si>
  <si>
    <t>Rank</t>
  </si>
  <si>
    <t>Market value</t>
  </si>
  <si>
    <t>Nasdaq</t>
  </si>
  <si>
    <t>Toronto</t>
  </si>
  <si>
    <t>IPO Funds Raised</t>
  </si>
  <si>
    <t>Company Name</t>
  </si>
  <si>
    <t>Turnover</t>
  </si>
  <si>
    <t>Year of Listing</t>
  </si>
  <si>
    <t>CHINA DIMENSION</t>
  </si>
  <si>
    <t>Performance of Mainland Enterprises</t>
  </si>
  <si>
    <t>Listed issuers</t>
  </si>
  <si>
    <t>Derivatives Market Statistics</t>
  </si>
  <si>
    <t>Volume</t>
  </si>
  <si>
    <t>(Contracts)</t>
  </si>
  <si>
    <t>Open Interest</t>
  </si>
  <si>
    <t>Total Futures</t>
  </si>
  <si>
    <t>Hang Seng Index Futures</t>
  </si>
  <si>
    <t>Mini-Hang Seng Index Futures</t>
  </si>
  <si>
    <t>Stock Futures</t>
  </si>
  <si>
    <t>One-month HIBOR Futures</t>
  </si>
  <si>
    <t xml:space="preserve">Three-month HIBOR Futures </t>
  </si>
  <si>
    <t>Three-year Exchange Fund Note Futures</t>
  </si>
  <si>
    <t>Total Options</t>
  </si>
  <si>
    <t>Hang Seng Index Options</t>
  </si>
  <si>
    <t xml:space="preserve">Mini-Hang Seng Index Options </t>
  </si>
  <si>
    <t>Stock Options</t>
  </si>
  <si>
    <t>Total Futures and Options</t>
  </si>
  <si>
    <t>New Records in the Derivatives Market</t>
  </si>
  <si>
    <t xml:space="preserve">Total Futures and Options  </t>
  </si>
  <si>
    <t>Market capitalisation  (HK$bil)</t>
  </si>
  <si>
    <t>H-Share Companies</t>
  </si>
  <si>
    <t>Red Chip Companies</t>
  </si>
  <si>
    <t>Figures are provisional</t>
  </si>
  <si>
    <t>Page</t>
  </si>
  <si>
    <t>SECURITIES MARKET</t>
  </si>
  <si>
    <t xml:space="preserve">    - Equities</t>
  </si>
  <si>
    <t xml:space="preserve">    - Warrants</t>
  </si>
  <si>
    <t>% Change</t>
  </si>
  <si>
    <t>(HK$ billion)</t>
  </si>
  <si>
    <t xml:space="preserve">(HK$ billion) </t>
  </si>
  <si>
    <t xml:space="preserve">H-share companies are enterprises that are incorporated in the Mainland which are either controlled by Mainland Government entities or individuals.
</t>
  </si>
  <si>
    <t xml:space="preserve">Red chip companies are enterprises that are incorporated outside of the Mainland and are controlled by Mainland Government entities.
</t>
  </si>
  <si>
    <t xml:space="preserve">Non-H Share Mainland Private Enterprises are companies that are incorporated outside of the Mainland and are controlled by Mainland individuals. </t>
  </si>
  <si>
    <t>MAIN BOARD and GEM</t>
  </si>
  <si>
    <t>The share of Mainland enterprises of the equity market total is presented in percentage in bracket</t>
  </si>
  <si>
    <t>DERIVATIVES MARKET</t>
  </si>
  <si>
    <t>New Records in the Securities Market</t>
  </si>
  <si>
    <t>S&amp;P/HKEx LargeCap Index</t>
  </si>
  <si>
    <t xml:space="preserve">Hang Seng Index  </t>
  </si>
  <si>
    <t xml:space="preserve">Hang Seng Composite Index  </t>
  </si>
  <si>
    <r>
      <t>Hang Seng China Enterprises Index (H Shares)</t>
    </r>
  </si>
  <si>
    <r>
      <t>S&amp;P/HKEx GEM Index</t>
    </r>
  </si>
  <si>
    <t xml:space="preserve">    - iShares (trading only)</t>
  </si>
  <si>
    <t>bil</t>
  </si>
  <si>
    <t>NA</t>
  </si>
  <si>
    <t>NA</t>
  </si>
  <si>
    <t>Percentage changes are calculated based on rounded figures</t>
  </si>
  <si>
    <t xml:space="preserve">    - Debt securities</t>
  </si>
  <si>
    <t xml:space="preserve"> Percentage changes are calculated based on rounded figures</t>
  </si>
  <si>
    <t>Securities Achieved Highest Turnover Record</t>
  </si>
  <si>
    <t>Average daily equity turnover  (HK$mil)</t>
  </si>
  <si>
    <t>The figures exclude listed securities other than equities such as REITs and government bonds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</si>
  <si>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(ETF)</t>
    </r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</si>
  <si>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REITs </t>
    </r>
  </si>
  <si>
    <t xml:space="preserve">    - Unit trusts &amp; mutual funds</t>
  </si>
  <si>
    <t>H-shares Index Futures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</si>
  <si>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(ETF)</t>
    </r>
    <r>
      <rPr>
        <vertAlign val="superscript"/>
        <sz val="12"/>
        <rFont val="Times New Roman"/>
        <family val="1"/>
      </rPr>
      <t xml:space="preserve"> +</t>
    </r>
  </si>
  <si>
    <t>2005</t>
  </si>
  <si>
    <t>2000</t>
  </si>
  <si>
    <t>1997</t>
  </si>
  <si>
    <t>2003</t>
  </si>
  <si>
    <t>(91%)</t>
  </si>
  <si>
    <t>*</t>
  </si>
  <si>
    <t xml:space="preserve">bil </t>
  </si>
  <si>
    <t>(US$ million)</t>
  </si>
  <si>
    <t>Equity Funds Raised</t>
  </si>
  <si>
    <t xml:space="preserve">Tokyo </t>
  </si>
  <si>
    <t xml:space="preserve">Euronext </t>
  </si>
  <si>
    <t>Others</t>
  </si>
  <si>
    <t>Shenzhen</t>
  </si>
  <si>
    <t>Includes capital raised by issuers cross-listed on other exchanges, i.e. double-counting involved</t>
  </si>
  <si>
    <t xml:space="preserve">(US$ million) </t>
  </si>
  <si>
    <t>Deutsche Börse</t>
  </si>
  <si>
    <t>BME Spanish Exchanges</t>
  </si>
  <si>
    <t>Taiwan</t>
  </si>
  <si>
    <t>Shanghai</t>
  </si>
  <si>
    <t>Singapore</t>
  </si>
  <si>
    <t>Total equity funds raised (HK$bil)</t>
  </si>
  <si>
    <r>
      <t xml:space="preserve">         </t>
    </r>
    <r>
      <rPr>
        <b/>
        <sz val="12"/>
        <rFont val="Wingdings"/>
        <family val="0"/>
      </rPr>
      <t>§</t>
    </r>
    <r>
      <rPr>
        <b/>
        <sz val="12"/>
        <rFont val="Times New Roman"/>
        <family val="1"/>
      </rPr>
      <t xml:space="preserve"> IPO funds raised (HK$bil)</t>
    </r>
  </si>
  <si>
    <r>
      <t xml:space="preserve">         </t>
    </r>
    <r>
      <rPr>
        <b/>
        <sz val="12"/>
        <rFont val="Wingdings"/>
        <family val="0"/>
      </rPr>
      <t>§</t>
    </r>
    <r>
      <rPr>
        <b/>
        <sz val="12"/>
        <rFont val="Times New Roman"/>
        <family val="1"/>
      </rPr>
      <t xml:space="preserve"> Post IPO funds raised (HK$bil)</t>
    </r>
  </si>
  <si>
    <t xml:space="preserve">      - IPO funds raised</t>
  </si>
  <si>
    <t xml:space="preserve">      - Post IPO funds raised</t>
  </si>
  <si>
    <t xml:space="preserve">      - Warrants</t>
  </si>
  <si>
    <t xml:space="preserve">      - Debt securities</t>
  </si>
  <si>
    <t xml:space="preserve">      - Unit trusts &amp; mutual funds</t>
  </si>
  <si>
    <t xml:space="preserve">  Funds raised by other newly listed securities (HK$mil)</t>
  </si>
  <si>
    <t>Average daily turnover (HK$mil)</t>
  </si>
  <si>
    <t>^</t>
  </si>
  <si>
    <t>Total equity funds raised since Jan 1993 (HK$bil)</t>
  </si>
  <si>
    <t>Ten Largest-ever HK IPOs by Funds Raised for Newly Listed Companies</t>
  </si>
  <si>
    <t>Mainland Enterprises refer to the following:</t>
  </si>
  <si>
    <t>#</t>
  </si>
  <si>
    <t>Total Market Turnover</t>
  </si>
  <si>
    <r>
      <t xml:space="preserve">Market Capitalisation </t>
    </r>
    <r>
      <rPr>
        <b/>
        <vertAlign val="superscript"/>
        <sz val="13"/>
        <rFont val="Times New Roman"/>
        <family val="1"/>
      </rPr>
      <t>#</t>
    </r>
  </si>
  <si>
    <t>Trading Turnover of Derivative Warrants</t>
  </si>
  <si>
    <r>
      <t xml:space="preserve">Total turnover </t>
    </r>
    <r>
      <rPr>
        <b/>
        <vertAlign val="superscript"/>
        <sz val="12"/>
        <rFont val="Times New Roman"/>
        <family val="1"/>
      </rPr>
      <t xml:space="preserve"># </t>
    </r>
    <r>
      <rPr>
        <b/>
        <sz val="12"/>
        <rFont val="Times New Roman"/>
        <family val="1"/>
      </rPr>
      <t>(HK$mil)</t>
    </r>
  </si>
  <si>
    <t>Borsa Italiana</t>
  </si>
  <si>
    <t>Swiss Exchange</t>
  </si>
  <si>
    <t>Due to different reporting rules &amp; calculation methods, turnover figures are not entirely comparable</t>
  </si>
  <si>
    <t>Hong Kong</t>
  </si>
  <si>
    <t>Number of listed companies *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</si>
  <si>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Derivative warrants</t>
    </r>
  </si>
  <si>
    <t>Market value excludes investment funds</t>
  </si>
  <si>
    <t>Number of delistings</t>
  </si>
  <si>
    <t>r</t>
  </si>
  <si>
    <r>
      <t xml:space="preserve">Market capitalisation (HK$bil) </t>
    </r>
    <r>
      <rPr>
        <b/>
        <vertAlign val="superscript"/>
        <sz val="12"/>
        <rFont val="Wingdings"/>
        <family val="0"/>
      </rPr>
      <t>²</t>
    </r>
  </si>
  <si>
    <t>Total funds raised (HK$mil)</t>
  </si>
  <si>
    <t xml:space="preserve">  Total equity funds raised  (HK$mil)</t>
  </si>
  <si>
    <t>Trading Turnover of H shares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</si>
  <si>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(ETF)  </t>
    </r>
  </si>
  <si>
    <t>(55%)</t>
  </si>
  <si>
    <r>
      <t>²</t>
    </r>
    <r>
      <rPr>
        <sz val="10"/>
        <rFont val="Times New Roman"/>
        <family val="1"/>
      </rPr>
      <t xml:space="preserve">  </t>
    </r>
  </si>
  <si>
    <r>
      <t>*</t>
    </r>
    <r>
      <rPr>
        <sz val="10"/>
        <rFont val="Times New Roman"/>
        <family val="1"/>
      </rPr>
      <t xml:space="preserve">  </t>
    </r>
  </si>
  <si>
    <r>
      <t>r</t>
    </r>
    <r>
      <rPr>
        <sz val="12"/>
        <rFont val="新細明體"/>
        <family val="1"/>
      </rPr>
      <t xml:space="preserve"> </t>
    </r>
  </si>
  <si>
    <r>
      <t xml:space="preserve"> +</t>
    </r>
    <r>
      <rPr>
        <sz val="10"/>
        <rFont val="Times New Roman"/>
        <family val="1"/>
      </rPr>
      <t xml:space="preserve">  </t>
    </r>
  </si>
  <si>
    <t xml:space="preserve">The figures represent the total market capitalisation of all equity securities and exclude other listed securities such as REITs and government bonds.  Trading only stocks under </t>
  </si>
  <si>
    <t xml:space="preserve">^  </t>
  </si>
  <si>
    <t>Stock transactions in foreign currencies are excluded from the total turnover in value except iShares turnover</t>
  </si>
  <si>
    <r>
      <t xml:space="preserve">                  </t>
    </r>
    <r>
      <rPr>
        <b/>
        <u val="single"/>
        <sz val="12"/>
        <rFont val="Times New Roman"/>
        <family val="1"/>
      </rPr>
      <t>Main Board</t>
    </r>
  </si>
  <si>
    <r>
      <t xml:space="preserve">                    </t>
    </r>
    <r>
      <rPr>
        <b/>
        <u val="single"/>
        <sz val="12"/>
        <rFont val="Times New Roman"/>
        <family val="1"/>
      </rPr>
      <t>GEM</t>
    </r>
  </si>
  <si>
    <t>Period-end</t>
  </si>
  <si>
    <t>Tokyo</t>
  </si>
  <si>
    <t>GEM</t>
  </si>
  <si>
    <t xml:space="preserve">  pilot programmes are also excluded.</t>
  </si>
  <si>
    <t>(HK$)</t>
  </si>
  <si>
    <t>Hang Seng Index</t>
  </si>
  <si>
    <t>S&amp;P/ HKEx LargeCap Index</t>
  </si>
  <si>
    <t>Hang Seng China Enterprises Index</t>
  </si>
  <si>
    <t>Korea Exchange</t>
  </si>
  <si>
    <t>2006</t>
  </si>
  <si>
    <t>The figures represent the total market capitalisation of all equity securities listed on the Main Board and Growth Enterprise Market (GEM)</t>
  </si>
  <si>
    <t xml:space="preserve">As at </t>
  </si>
  <si>
    <t>For the year ended</t>
  </si>
  <si>
    <t>Percentage changes are calculated based on rounded figures</t>
  </si>
  <si>
    <t>Up to</t>
  </si>
  <si>
    <t>Date</t>
  </si>
  <si>
    <t>Main Board + GEM</t>
  </si>
  <si>
    <t>* day-end figure</t>
  </si>
  <si>
    <r>
      <t xml:space="preserve">Market Performance </t>
    </r>
    <r>
      <rPr>
        <b/>
        <sz val="12"/>
        <rFont val="Times New Roman"/>
        <family val="1"/>
      </rPr>
      <t>(continued)</t>
    </r>
  </si>
  <si>
    <t xml:space="preserve">  and exclude other listed securities such as REITs and government bonds. Trading only stocks under pilot programmes are also excluded.</t>
  </si>
  <si>
    <t>Main Board</t>
  </si>
  <si>
    <t xml:space="preserve"> </t>
  </si>
  <si>
    <r>
      <t xml:space="preserve">      - Callable bull / bear contracts </t>
    </r>
    <r>
      <rPr>
        <vertAlign val="superscript"/>
        <sz val="12"/>
        <rFont val="Times New Roman"/>
        <family val="1"/>
      </rPr>
      <t>+</t>
    </r>
  </si>
  <si>
    <t>+</t>
  </si>
  <si>
    <t>Market Capitalisation Milestones*</t>
  </si>
  <si>
    <r>
      <t>H-shares Index Options</t>
    </r>
    <r>
      <rPr>
        <vertAlign val="superscript"/>
        <sz val="13"/>
        <rFont val="Times New Roman"/>
        <family val="1"/>
      </rPr>
      <t xml:space="preserve"> </t>
    </r>
  </si>
  <si>
    <t>Average Daily Turnover</t>
  </si>
  <si>
    <t>~</t>
  </si>
  <si>
    <t>Number of Contracts Traded</t>
  </si>
  <si>
    <t>(million)</t>
  </si>
  <si>
    <t>Korea</t>
  </si>
  <si>
    <t>Chicago Board of Trade</t>
  </si>
  <si>
    <t>It should be noted that contracts vary in size</t>
  </si>
  <si>
    <t>Notional Turnover</t>
  </si>
  <si>
    <t xml:space="preserve">Some exchanges provide information regarding turnover in terms of number of contracts traded only but the corresponding turnover in terms of notional value is not available.  </t>
  </si>
  <si>
    <t xml:space="preserve">  Readers should exercise caution when comparing performance </t>
  </si>
  <si>
    <t xml:space="preserve">The notional value of derivatives is the number of contracts traded multiplied by the contracts’ underlying value. The contracts’ underlying value is calculated by multiplying </t>
  </si>
  <si>
    <t xml:space="preserve">  the market price of the underlying asset for each contract times the contract’s multiplier. It is an approximate measure of the underlying value of the number of contracts traded</t>
  </si>
  <si>
    <t>Mini Hang Seng Index Options</t>
  </si>
  <si>
    <t>H-shares Index Options</t>
  </si>
  <si>
    <t xml:space="preserve">The figure excludes funds raised by REITs, which are classified as Unit Trusts.  </t>
  </si>
  <si>
    <r>
      <t xml:space="preserve">Hang Seng China-Affiliated Corporations Index (Red Chips)  </t>
    </r>
  </si>
  <si>
    <t>1 - 3</t>
  </si>
  <si>
    <t>4 - 14</t>
  </si>
  <si>
    <t>Bank of China (3988)</t>
  </si>
  <si>
    <t>China Construction Bank (0939)</t>
  </si>
  <si>
    <t>China Unicom (0762)</t>
  </si>
  <si>
    <t>China Mobile (0941)</t>
  </si>
  <si>
    <t>China Life Insurance (2628)</t>
  </si>
  <si>
    <t>Sinopec (0386)</t>
  </si>
  <si>
    <t>China Shenhua Energy (1088)</t>
  </si>
  <si>
    <t>PetroChina (0857)</t>
  </si>
  <si>
    <t>Market Statistics 2007</t>
  </si>
  <si>
    <t>New Records Set in 2007</t>
  </si>
  <si>
    <t>NEW RECORDS SET IN 2007</t>
  </si>
  <si>
    <t>Pre-2007 Record</t>
  </si>
  <si>
    <t>(30 Oct 2007)</t>
  </si>
  <si>
    <t>(28 Dec 2006)</t>
  </si>
  <si>
    <t>(Year 2006)</t>
  </si>
  <si>
    <t xml:space="preserve">bil^    </t>
  </si>
  <si>
    <t xml:space="preserve">  Number of Contracts</t>
  </si>
  <si>
    <t xml:space="preserve">  Number of Contracts in 2007</t>
  </si>
  <si>
    <t>(27 Jun 2007)</t>
  </si>
  <si>
    <t>(25 Sep 2007)</t>
  </si>
  <si>
    <t>(29 Aug 2007)</t>
  </si>
  <si>
    <t>(27 Mar 2007)</t>
  </si>
  <si>
    <t>(14 Mar 2007)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</si>
  <si>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Equity warrants</t>
    </r>
  </si>
  <si>
    <r>
      <t xml:space="preserve">    - Callable bull / bear contracts </t>
    </r>
    <r>
      <rPr>
        <vertAlign val="superscript"/>
        <sz val="12"/>
        <rFont val="Times New Roman"/>
        <family val="1"/>
      </rPr>
      <t>#</t>
    </r>
  </si>
  <si>
    <t>The figures include two companies which switched their listings from GEM to the Main Board</t>
  </si>
  <si>
    <t>Callable bull / bear contracts began trading on 12 June 2006</t>
  </si>
  <si>
    <t>NYSE Group</t>
  </si>
  <si>
    <t>London</t>
  </si>
  <si>
    <t>Sao Paulo (Brazil)</t>
  </si>
  <si>
    <t>Bombay</t>
  </si>
  <si>
    <t xml:space="preserve">JSE (South Africa) </t>
  </si>
  <si>
    <t xml:space="preserve">BME Spanish Exchanges </t>
  </si>
  <si>
    <t>Country Garden Holdings Co. Ltd. (2007)</t>
  </si>
  <si>
    <t>Sino-Ocean Land Holdings Ltd. (3377)</t>
  </si>
  <si>
    <t>Belle International Holdings Ltd. (1880)</t>
  </si>
  <si>
    <t>Sinotruk (Hong Kong) Ltd. (3808)</t>
  </si>
  <si>
    <t>Shenzhen SE</t>
  </si>
  <si>
    <t>Australian SE</t>
  </si>
  <si>
    <t>Singapore Exchange</t>
  </si>
  <si>
    <t>(58%)</t>
  </si>
  <si>
    <t>(60%)</t>
  </si>
  <si>
    <t>(85%)</t>
  </si>
  <si>
    <t>(42%)</t>
  </si>
  <si>
    <t>Hang Seng China H-Financials Index Futures *</t>
  </si>
  <si>
    <t xml:space="preserve">FTSE/Xinhua China 25 Index Futures </t>
  </si>
  <si>
    <t xml:space="preserve">FTSE/Xinhua China 25 Index Options </t>
  </si>
  <si>
    <t xml:space="preserve">Chicago Board Options Exchange </t>
  </si>
  <si>
    <t>International Securities Exchange</t>
  </si>
  <si>
    <t>Eurex</t>
  </si>
  <si>
    <t>Sao Paulo SE</t>
  </si>
  <si>
    <t>Philadelphia SE</t>
  </si>
  <si>
    <t>Euronext.liffe</t>
  </si>
  <si>
    <t xml:space="preserve">Chicago Mercantile Exchange </t>
  </si>
  <si>
    <t>Osaka SE</t>
  </si>
  <si>
    <t>National Stock Exchange of India</t>
  </si>
  <si>
    <t>Provisional figures</t>
  </si>
  <si>
    <t>Single Month Turnover</t>
  </si>
  <si>
    <t>$3,487.3</t>
  </si>
  <si>
    <t>(Oct 2007)</t>
  </si>
  <si>
    <t>$1,082.1</t>
  </si>
  <si>
    <t>As at</t>
  </si>
  <si>
    <t>2006 year end</t>
  </si>
  <si>
    <t xml:space="preserve">Funds raised in 2007 are provisional figures </t>
  </si>
  <si>
    <t>IPO Equity Funds Raised (Jan - Nov 2007)</t>
  </si>
  <si>
    <t>Total Equity Funds Raised (Jan - Nov 2007)</t>
  </si>
  <si>
    <t>`</t>
  </si>
  <si>
    <t>Hang Seng China H-Financials Index Futures started trading on 16 April 2007</t>
  </si>
  <si>
    <t>(28 Nov 2007)</t>
  </si>
  <si>
    <t>**</t>
  </si>
  <si>
    <t>Ten Largest Daily Turnover Value in History</t>
  </si>
  <si>
    <t>Turnover in the Derivatives Market (Jan - Nov 2007)</t>
  </si>
  <si>
    <t>Notional Turnover in the Derivatives Market (Jan - Nov 2007)</t>
  </si>
  <si>
    <t>HKEx</t>
  </si>
  <si>
    <t>Chicago Mercantile Exchange</t>
  </si>
  <si>
    <t>Australia</t>
  </si>
  <si>
    <r>
      <t>H-shares Index Options</t>
    </r>
    <r>
      <rPr>
        <b/>
        <vertAlign val="superscript"/>
        <sz val="13"/>
        <rFont val="Times New Roman"/>
        <family val="1"/>
      </rPr>
      <t xml:space="preserve"> </t>
    </r>
  </si>
  <si>
    <t>OMX Nordic Exchange</t>
  </si>
  <si>
    <t>(Nov 2006)</t>
  </si>
  <si>
    <t>Total Equity Capital Raised Record*</t>
  </si>
  <si>
    <t xml:space="preserve">Most companies listed on the National Stock Exchange of India (NSE) (ranked 12th as at November 2007) are primarily listed on the </t>
  </si>
  <si>
    <t>Bombay Stock Exchange (ranked 11th as at November 2007).  To avoid duplication, NSE is not included in the comparison.</t>
  </si>
  <si>
    <t>Alibaba.com Ltd (1688)</t>
  </si>
  <si>
    <t>The figures include turnover in stock options, single stock futures, stock index options and futures and bond options and futures</t>
  </si>
  <si>
    <t>The figures may include turnover in stock options, single stock futures, stock index options and futures and bond options and futures</t>
  </si>
  <si>
    <t xml:space="preserve">Korea </t>
  </si>
  <si>
    <t>Number of newly listed companies for the year</t>
  </si>
  <si>
    <t xml:space="preserve">Two iShares of ETF under pilot programmes are excluded </t>
  </si>
  <si>
    <t>* Not all turnover figures during the period are available on the WFE website</t>
  </si>
  <si>
    <t>--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</si>
  <si>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Others*</t>
    </r>
  </si>
  <si>
    <t>Include HSBC China Dragon Fund</t>
  </si>
  <si>
    <t xml:space="preserve">     are not available on the WFE website</t>
  </si>
  <si>
    <t xml:space="preserve">   Turnover of bonds options on Chicago Board of Trade are from January to July</t>
  </si>
  <si>
    <t xml:space="preserve">   Turnover of stock index options and stock index futures on Chicago Mercantile Exchange are from January to July</t>
  </si>
  <si>
    <t xml:space="preserve">Ten Largest IPO Funds Raised for Newly HK Listed Companies in 2007 </t>
  </si>
  <si>
    <r>
      <t>#</t>
    </r>
    <r>
      <rPr>
        <b/>
        <sz val="10"/>
        <rFont val="Times New Roman"/>
        <family val="1"/>
      </rPr>
      <t xml:space="preserve"> </t>
    </r>
  </si>
  <si>
    <t xml:space="preserve">The figures include the turnover of structured products such as derivative warrants, equity warrants, callable bull/bear contracts and equity linked instruments </t>
  </si>
  <si>
    <t>-50.00</t>
  </si>
  <si>
    <t>China CITIC Bank Corporation Ltd. - H Shares (0998)</t>
  </si>
  <si>
    <t>China Railway Group Ltd. - H Shares (0390)</t>
  </si>
  <si>
    <t>SOHO China Ltd. (0410)</t>
  </si>
  <si>
    <t>Fosun International Ltd. (0656)</t>
  </si>
  <si>
    <t>Sinotrans Shipping Ltd. (0368)</t>
  </si>
  <si>
    <t>China CITIC Bank (0998)</t>
  </si>
  <si>
    <t>As of</t>
  </si>
  <si>
    <t>++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</si>
  <si>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Others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++</t>
    </r>
  </si>
  <si>
    <t>Market Value of Shares of Domestic-listed Companies (Main and Parallel Markets) (As at the end of November 2007)</t>
  </si>
  <si>
    <t>(65%)</t>
  </si>
  <si>
    <t>(43%)</t>
  </si>
  <si>
    <t>Deutsche Börse (DB) ranked 14th. The figure for DB's total equity funds raised was from its website. The amount was not available on the WFE website</t>
  </si>
  <si>
    <t>Number of newly listed companies for the year *</t>
  </si>
  <si>
    <t>The IPO equity funds raised figure of Euronext is not available on the WFE website. WFE does not indicate whether Euronext data is included in NYSE Group</t>
  </si>
  <si>
    <t>The post-IPO funds raised figure of Nasdaq is not available on the WFE website</t>
  </si>
  <si>
    <t>The total equity funds raised figure of Euronext is not available on the WFE website. WFE does not indicate whether Euronext data is included in NYSE Group</t>
  </si>
  <si>
    <t>Total Turnover of Securitised Derivatives, including Warrants and CBBCs (Jan - Nov 2007)</t>
  </si>
  <si>
    <t>MAIN BOARD and GEM</t>
  </si>
  <si>
    <t>Market Capitalisation of Mainland Enterprises</t>
  </si>
  <si>
    <t>As at
Year-end</t>
  </si>
  <si>
    <t>Market Capitalisation 
of H Shares</t>
  </si>
  <si>
    <t>Market Capitalisation
of Red Chips</t>
  </si>
  <si>
    <t>Market Capitalisation of 
Non-H Share Mainland 
Private Enterprises</t>
  </si>
  <si>
    <t>Total Market Capitalisation of Mainland Enterprises</t>
  </si>
  <si>
    <t>% of Mainland Enterprises of Total Market Capitalisation</t>
  </si>
  <si>
    <t>Market total no of listed co</t>
  </si>
  <si>
    <t>Overall market mc</t>
  </si>
  <si>
    <t>(HK$ billion)</t>
  </si>
  <si>
    <t>Number of Issuers of Mainland Enterprises</t>
  </si>
  <si>
    <t>No. of Issuers 
(H Shares)</t>
  </si>
  <si>
    <t>No. of Issuers
(Red Chips)</t>
  </si>
  <si>
    <t>No. of Issuers (Non-H Share 
Mainland Private Enterprises)</t>
  </si>
  <si>
    <t>Total No. of Issuers (Mainland Enterprises)</t>
  </si>
  <si>
    <t>% of Mainland Enterprises of Total Number of Listed Companies in the Equity Market</t>
  </si>
  <si>
    <t>Total Annual Trading Turnover of Mainland Enterprises</t>
  </si>
  <si>
    <t>Year</t>
  </si>
  <si>
    <t>Total Annual Trading 
Turnover of H Shares</t>
  </si>
  <si>
    <t>Total Annual Trading 
Turnover of Red Chips</t>
  </si>
  <si>
    <t>Total Annual Trading  
Turnover of 
Non-H Share Mainland
Private Enterprises</t>
  </si>
  <si>
    <t xml:space="preserve">Total Annual Trading Turnover of Mainland Enterprises </t>
  </si>
  <si>
    <t>% of Mainland Enterprises of Total Annual Equity Turnover</t>
  </si>
  <si>
    <t>Total Equity turnover (HK$bil)</t>
  </si>
  <si>
    <t>CCASS STATISTICS</t>
  </si>
  <si>
    <t>Average Daily Exchange Trades Handled by CCASS</t>
  </si>
  <si>
    <t>-          Number of Trades</t>
  </si>
  <si>
    <t>-          Value of Trades</t>
  </si>
  <si>
    <t>-          Share Quantity Involved</t>
  </si>
  <si>
    <t>38.4 billion</t>
  </si>
  <si>
    <t>Average Daily Settlement Instructions (SIs) Settled by CCASS</t>
  </si>
  <si>
    <t>-          Number of SIs</t>
  </si>
  <si>
    <t>-          Value of SIs</t>
  </si>
  <si>
    <t>21.7 billion</t>
  </si>
  <si>
    <t>Average Daily Investor Settlement Instructions (ISIs) Settled by CCASS</t>
  </si>
  <si>
    <t>-          Number of ISIs</t>
  </si>
  <si>
    <t>-          Value of ISIs</t>
  </si>
  <si>
    <t>77.2 million</t>
  </si>
  <si>
    <t>Excluding securities traded in US dollars</t>
  </si>
  <si>
    <t>Average Daily Settlement Efficiency of CNS Stock Positions on Due Day (T+2)</t>
  </si>
  <si>
    <t>Average Daily Settlement Efficiency of CNS Stock Positions on the Day following the Due Day (T+3)</t>
  </si>
  <si>
    <t>Average Daily Buy-ins Executed on T+3</t>
  </si>
  <si>
    <t>-          Number of Brokers Involved</t>
  </si>
  <si>
    <t>-          Number of Buy-ins</t>
  </si>
  <si>
    <t>-          Value of Buy-ins</t>
  </si>
  <si>
    <t>Shares Deposited in the CCASS Depository</t>
  </si>
  <si>
    <t>-          Number of Shares</t>
  </si>
  <si>
    <t>1,657.6 billion</t>
  </si>
  <si>
    <t>-          Percentage of Total Issued Share Capital of the Admitted Securities</t>
  </si>
  <si>
    <t>-          Value of Shares</t>
  </si>
  <si>
    <t>-          Percentage of the Total Market Capitalisation of the Admitted Securities</t>
  </si>
  <si>
    <t>STATUS OF EXCHANGE PARTICIPANTS AND TRADING RIGHTS HOLDERS</t>
  </si>
  <si>
    <t xml:space="preserve">               As at year-end</t>
  </si>
  <si>
    <t xml:space="preserve">                As at year-end</t>
  </si>
  <si>
    <t>Trading</t>
  </si>
  <si>
    <t>Non-trading</t>
  </si>
  <si>
    <t>N/A</t>
  </si>
  <si>
    <t>Corporate</t>
  </si>
  <si>
    <t>Individual</t>
  </si>
  <si>
    <t>Partnership</t>
  </si>
  <si>
    <t>Average no. of trading rights held by Exchange Participants</t>
  </si>
  <si>
    <t>and Trading Rights Holders*</t>
  </si>
  <si>
    <t>The Stock and Futures Exchanges require any person who registers as a participant of the relevant exchange to hold a Trading Right of the respective exchange</t>
  </si>
  <si>
    <t xml:space="preserve">Stock Exchange Trading Rights Holders refer to (i) those non-trading members of the Stock Exchange as of 6 March 2000 when the exchange merger completed; and (ii) former individual </t>
  </si>
  <si>
    <t xml:space="preserve">  participants of the Stock Exchange who ceased to be a participant effective 1 April 2005 following the amendments to the Rules of the Stock Exchange and now solely holding a Trading Right </t>
  </si>
  <si>
    <t xml:space="preserve">  of the Stock Exchange</t>
  </si>
  <si>
    <t>Futures Exchange Trading Rights Holders refer to former members/participants of the Futures Exchange who resigned as a participant and now solely holding a Trading Right of the Futures Exchange</t>
  </si>
  <si>
    <t xml:space="preserve">* </t>
  </si>
  <si>
    <t>Average no. of trading rights held by Exchange Participants and Trading Rights Holders = Total no. of trading rights held/Total no. of Exchange Participants and Trading Rights Holders.</t>
  </si>
  <si>
    <t xml:space="preserve">STATUS OF CLEARING PARTICIPANTS </t>
  </si>
  <si>
    <t>As at year-end</t>
  </si>
  <si>
    <t>CCASS</t>
  </si>
  <si>
    <t>Broker Participants</t>
  </si>
  <si>
    <t>Clearing Agency Participants</t>
  </si>
  <si>
    <t>Custodian Participants</t>
  </si>
  <si>
    <t>Stock Pledgee Participants</t>
  </si>
  <si>
    <t>HKCC</t>
  </si>
  <si>
    <t>Clearing Participants</t>
  </si>
  <si>
    <t>General Clearing Participants</t>
  </si>
  <si>
    <t>SEOCH</t>
  </si>
  <si>
    <t>Direct Clearing Participants</t>
  </si>
  <si>
    <t xml:space="preserve">A Clearing Agency Participant must be a body operating the central securities clearing and settlement system or central securities depository system.  The only  </t>
  </si>
  <si>
    <t xml:space="preserve">  Clearing Agency Participant at the moment is SEOCH</t>
  </si>
  <si>
    <t xml:space="preserve">A Custodian Participant must be an authorised institution under the Banking Ordinance, a trust company under the Trustee Ordinance or a licensed corporation under the </t>
  </si>
  <si>
    <t xml:space="preserve">  Securities and Futures Ordinance</t>
  </si>
  <si>
    <t>A Stock Pledgee Participant must be an authorised institution under the Banking Ordinance or a licensed money lender under the Money Lenders Ordinance</t>
  </si>
  <si>
    <t xml:space="preserve">Both a Clearing Participant and a General Clearing Participant must be an Exchange Participant of HKFE  </t>
  </si>
  <si>
    <t>A Clearing Participant is entitled to clear Futures Contracts and/or Options Contracts concluded by itself</t>
  </si>
  <si>
    <t>A General Clearing Participant is entitled to clear Futures Contracts and/or Options Contracts concluded by itself and on behalf of non-clearing Participants with</t>
  </si>
  <si>
    <t xml:space="preserve">  which it has entered into a Clearing Agreement</t>
  </si>
  <si>
    <t xml:space="preserve">A Direct Clearing Participant and a General Clearing Participant must be an Options Trading Exchange Participant of SEHK  </t>
  </si>
  <si>
    <t>A Direct Clearing Participant is entitled to clear Stock Options Contracts concluded by itself</t>
  </si>
  <si>
    <t xml:space="preserve">A General Clearing Participant is entitled to clear Stock Options Contracts concluded by itself and on behalf of non-clearing Participants with which it has entered into a </t>
  </si>
  <si>
    <t xml:space="preserve">  Clearing Agreement</t>
  </si>
  <si>
    <r>
      <t xml:space="preserve">            </t>
    </r>
    <r>
      <rPr>
        <b/>
        <u val="single"/>
        <sz val="12"/>
        <rFont val="Times New Roman"/>
        <family val="1"/>
      </rPr>
      <t>Stock Exchange</t>
    </r>
  </si>
  <si>
    <r>
      <t xml:space="preserve">             </t>
    </r>
    <r>
      <rPr>
        <b/>
        <u val="single"/>
        <sz val="12"/>
        <rFont val="Times New Roman"/>
        <family val="1"/>
      </rPr>
      <t>Futures Exchange</t>
    </r>
  </si>
  <si>
    <r>
      <t xml:space="preserve">Exchange Participants </t>
    </r>
    <r>
      <rPr>
        <vertAlign val="superscript"/>
        <sz val="12"/>
        <rFont val="Wingdings"/>
        <family val="0"/>
      </rPr>
      <t>²</t>
    </r>
  </si>
  <si>
    <r>
      <t xml:space="preserve">Trading Rights Holders </t>
    </r>
    <r>
      <rPr>
        <vertAlign val="superscript"/>
        <sz val="12"/>
        <rFont val="Symbol"/>
        <family val="1"/>
      </rPr>
      <t>W</t>
    </r>
  </si>
  <si>
    <r>
      <t>²</t>
    </r>
    <r>
      <rPr>
        <sz val="9"/>
        <rFont val="細明體"/>
        <family val="3"/>
      </rPr>
      <t xml:space="preserve"> </t>
    </r>
  </si>
  <si>
    <r>
      <t xml:space="preserve"> </t>
    </r>
    <r>
      <rPr>
        <vertAlign val="superscript"/>
        <sz val="9"/>
        <rFont val="Symbol"/>
        <family val="1"/>
      </rPr>
      <t>W</t>
    </r>
  </si>
  <si>
    <t>Up to the end of 2007</t>
  </si>
  <si>
    <t>(Up to the end of 2007)</t>
  </si>
  <si>
    <t>2007 year end</t>
  </si>
  <si>
    <t>The figures include four companies which switched their listings from GEM to the Main Board</t>
  </si>
  <si>
    <t>(up to the end of December 2007)</t>
  </si>
  <si>
    <t>5.</t>
  </si>
  <si>
    <t xml:space="preserve">CCASS Statistics </t>
  </si>
  <si>
    <t>15 - 19</t>
  </si>
  <si>
    <t>20 - 22</t>
  </si>
  <si>
    <t>6.</t>
  </si>
  <si>
    <t xml:space="preserve">Participant Statistics </t>
  </si>
  <si>
    <t>25 - 26</t>
  </si>
  <si>
    <t>23 - 24</t>
  </si>
  <si>
    <t>Single Day Turnover</t>
  </si>
  <si>
    <t>(3 Oct 2007)</t>
  </si>
  <si>
    <t>Industrial and Commercial Bank of China (1398)</t>
  </si>
  <si>
    <t>Taiwan SE</t>
  </si>
  <si>
    <t>* Turnover on Australian Stock Exchange are from January to October since the figure for November is not availale on WFE website</t>
  </si>
  <si>
    <t>(28 Aug 1998)</t>
  </si>
  <si>
    <t>* Turnover of stock index options and stock index futures on Chicago Board of Trade are from January to June since the figures for July to November</t>
  </si>
  <si>
    <t>ASX SFE Derivatives Trading</t>
  </si>
  <si>
    <t>2007</t>
  </si>
  <si>
    <t xml:space="preserve">  There were 920 Stock Exchange trading rights and 224 Futures Exchange trading rights as of 31 December 2007</t>
  </si>
  <si>
    <t>-</t>
  </si>
  <si>
    <t>Notes:</t>
  </si>
  <si>
    <t>Broker Participants were replaced by Direct Clearing Participants and General Clearing Participants when Third Party Clearing was introduced on 3 December 2007</t>
  </si>
  <si>
    <t>(57%)</t>
  </si>
  <si>
    <t>94.2 billion</t>
  </si>
  <si>
    <t>48.5 billion</t>
  </si>
  <si>
    <t>252.7 million</t>
  </si>
  <si>
    <t>3,570.4 billion</t>
  </si>
  <si>
    <t>Source: World Federation of Exchanges (WFE) Monthly Statistics Table 3.1, 3.2 and 3.3 (21 December 2007 version)</t>
  </si>
  <si>
    <t>Includes two companies that withdrew their listings on GEM and subsequently listed on the Main Board and two companies that withdrew their listings pursuant to privatisation</t>
  </si>
  <si>
    <t>Includes four companies that withdrew their listings on GEM and subsequently listed on the Main Board and one company that withdrew its listing pursuant to privatisation</t>
  </si>
  <si>
    <t>(31%)</t>
  </si>
  <si>
    <t>(63%)</t>
  </si>
  <si>
    <t>(50%)</t>
  </si>
  <si>
    <t>(73%)</t>
  </si>
  <si>
    <t>Non-H Share Mainland Private Enterprises</t>
  </si>
  <si>
    <t>$88.1 billion</t>
  </si>
  <si>
    <t>$205.4 billion</t>
  </si>
  <si>
    <t>$33.9 billion</t>
  </si>
  <si>
    <t>$87.1 billion</t>
  </si>
  <si>
    <t>$351.5 million</t>
  </si>
  <si>
    <t>$220.2 million</t>
  </si>
  <si>
    <t>$15 million</t>
  </si>
  <si>
    <t>$10,438.9 billion</t>
  </si>
  <si>
    <t>$6.6 million</t>
  </si>
  <si>
    <t>$5,754.9 billion</t>
  </si>
  <si>
    <t>*  Provisional figures</t>
  </si>
  <si>
    <t>Source: World Federation of Exchanges (WFE) Monthly Statistics Table 1.5 (27 December 2007 version) (not including exchanges for which statistics are not available)</t>
  </si>
  <si>
    <r>
      <t>^</t>
    </r>
    <r>
      <rPr>
        <sz val="10"/>
        <rFont val="Times New Roman"/>
        <family val="1"/>
      </rPr>
      <t xml:space="preserve">   Includes 23 H-share companies, two red chips and 14 non-H share Mainland private enterprises</t>
    </r>
  </si>
  <si>
    <t>(69%)</t>
  </si>
  <si>
    <r>
      <t>#</t>
    </r>
    <r>
      <rPr>
        <sz val="10"/>
        <rFont val="Times New Roman"/>
        <family val="1"/>
      </rPr>
      <t xml:space="preserve">   Includes nine H-share companies, seven red chips and 39 non-H share Mainland private enterprises</t>
    </r>
  </si>
  <si>
    <t xml:space="preserve">                       Up to year-end</t>
  </si>
  <si>
    <t xml:space="preserve">             Up to year-end</t>
  </si>
  <si>
    <t>Source : World Federation of Exchanges (WFE) Monthly Statistics Table 1.1 (27 December 2007 version) (not including exchanges for which statistics are not available)</t>
  </si>
  <si>
    <t>Source: World Federation of Exchanges (WFE) Monthly Statistics Table 1.6 (21 December 2007 version) (not including exchanges for which statistics are not available)</t>
  </si>
  <si>
    <t xml:space="preserve">   (not including exchanges for which statistics are not available)</t>
  </si>
  <si>
    <t>Source: World Federation of Exchanges (WFE) Monthly Statistics Table 3.1, 3.2 and 3.3 (21 December 2007 version) (not including exchanges for which statistics are not available)</t>
  </si>
</sst>
</file>

<file path=xl/styles.xml><?xml version="1.0" encoding="utf-8"?>
<styleSheet xmlns="http://schemas.openxmlformats.org/spreadsheetml/2006/main">
  <numFmts count="4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_ "/>
    <numFmt numFmtId="175" formatCode="0.00_ "/>
    <numFmt numFmtId="176" formatCode="#,##0.0"/>
    <numFmt numFmtId="177" formatCode="_-* #,##0_-;\-* #,##0_-;_-* &quot;-&quot;??_-;_-@_-"/>
    <numFmt numFmtId="178" formatCode="_(* #,##0.0_);_(* \(#,##0.0\);_(* &quot;-&quot;??_);_(@_)"/>
    <numFmt numFmtId="179" formatCode="#,##0.0_);\(#,##0.0\)"/>
    <numFmt numFmtId="180" formatCode="mmmm\ yyyy"/>
    <numFmt numFmtId="181" formatCode="0.0"/>
    <numFmt numFmtId="182" formatCode="0_)"/>
    <numFmt numFmtId="183" formatCode="0.0_)"/>
    <numFmt numFmtId="184" formatCode="_-* #,##0.0_-;\-* #,##0.0_-;_-* &quot;-&quot;??_-;_-@_-"/>
    <numFmt numFmtId="185" formatCode="General_)"/>
    <numFmt numFmtId="186" formatCode="_(* #,##0_);_(* \(#,##0\);_(* &quot;-&quot;??_);_(@_)"/>
    <numFmt numFmtId="187" formatCode="0.0_ "/>
    <numFmt numFmtId="188" formatCode="\(#,##0\ %\)"/>
    <numFmt numFmtId="189" formatCode="[$$-409]#,##0.0"/>
    <numFmt numFmtId="190" formatCode="_-* #,##0.0000000_-;\-* #,##0.0000000_-;_-* &quot;-&quot;??_-;_-@_-"/>
    <numFmt numFmtId="191" formatCode="#,##0.00[$€];[Red]\-#,##0.00[$€]"/>
    <numFmt numFmtId="192" formatCode="d/m/yyyy;@"/>
    <numFmt numFmtId="193" formatCode="#,##0.00;[Red]#,##0.00"/>
    <numFmt numFmtId="194" formatCode="#,##0;[Red]#,##0"/>
    <numFmt numFmtId="195" formatCode="[$-C04]dddd\,\ d\ mmmm\,\ yyyy"/>
    <numFmt numFmtId="196" formatCode="0;[Red]0"/>
    <numFmt numFmtId="197" formatCode="#,##0.000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[$-409]dddd\,\ mmmm\ dd\,\ yyyy"/>
  </numFmts>
  <fonts count="90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u val="single"/>
      <sz val="16"/>
      <name val="Times New Roman"/>
      <family val="1"/>
    </font>
    <font>
      <b/>
      <sz val="22"/>
      <color indexed="8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細明體"/>
      <family val="3"/>
    </font>
    <font>
      <sz val="18"/>
      <name val="Times New Roman"/>
      <family val="1"/>
    </font>
    <font>
      <sz val="16"/>
      <name val="Times New Roman"/>
      <family val="1"/>
    </font>
    <font>
      <b/>
      <u val="single"/>
      <sz val="18"/>
      <name val="Times New Roman"/>
      <family val="1"/>
    </font>
    <font>
      <u val="single"/>
      <sz val="16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u val="single"/>
      <sz val="18"/>
      <color indexed="8"/>
      <name val="Times New Roman"/>
      <family val="1"/>
    </font>
    <font>
      <sz val="14"/>
      <name val="Times New Roman"/>
      <family val="1"/>
    </font>
    <font>
      <b/>
      <sz val="14"/>
      <name val="新細明體"/>
      <family val="1"/>
    </font>
    <font>
      <b/>
      <sz val="12"/>
      <name val="Times New Roman"/>
      <family val="1"/>
    </font>
    <font>
      <sz val="13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sz val="12"/>
      <name val="Wingdings"/>
      <family val="0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6"/>
      <name val="細明體"/>
      <family val="3"/>
    </font>
    <font>
      <b/>
      <sz val="14"/>
      <name val="細明體"/>
      <family val="3"/>
    </font>
    <font>
      <sz val="10"/>
      <name val="細明體"/>
      <family val="3"/>
    </font>
    <font>
      <sz val="10"/>
      <name val="Helv"/>
      <family val="2"/>
    </font>
    <font>
      <b/>
      <sz val="18"/>
      <name val="新細明體"/>
      <family val="1"/>
    </font>
    <font>
      <b/>
      <sz val="13"/>
      <name val="新細明體"/>
      <family val="1"/>
    </font>
    <font>
      <vertAlign val="superscript"/>
      <sz val="13"/>
      <name val="Times New Roman"/>
      <family val="1"/>
    </font>
    <font>
      <sz val="13"/>
      <name val="Helv"/>
      <family val="2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3"/>
      <name val="細明體"/>
      <family val="3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細明體"/>
      <family val="3"/>
    </font>
    <font>
      <b/>
      <sz val="15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sz val="10"/>
      <name val="MS Sans Serif"/>
      <family val="0"/>
    </font>
    <font>
      <b/>
      <sz val="12"/>
      <name val="Wingdings"/>
      <family val="0"/>
    </font>
    <font>
      <b/>
      <vertAlign val="superscript"/>
      <sz val="13"/>
      <name val="Times New Roman"/>
      <family val="1"/>
    </font>
    <font>
      <sz val="8"/>
      <name val="新細明體"/>
      <family val="1"/>
    </font>
    <font>
      <vertAlign val="superscript"/>
      <sz val="12"/>
      <name val="Wingdings 3"/>
      <family val="1"/>
    </font>
    <font>
      <b/>
      <vertAlign val="superscript"/>
      <sz val="12"/>
      <name val="Wingdings"/>
      <family val="0"/>
    </font>
    <font>
      <vertAlign val="superscript"/>
      <sz val="10"/>
      <name val="Wingdings"/>
      <family val="0"/>
    </font>
    <font>
      <vertAlign val="superscript"/>
      <sz val="12"/>
      <name val="Wingdings 2"/>
      <family val="1"/>
    </font>
    <font>
      <sz val="14"/>
      <name val="新細明體"/>
      <family val="1"/>
    </font>
    <font>
      <b/>
      <vertAlign val="superscript"/>
      <sz val="16"/>
      <name val="Symbol"/>
      <family val="1"/>
    </font>
    <font>
      <sz val="9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9"/>
      <name val="細明體"/>
      <family val="3"/>
    </font>
    <font>
      <b/>
      <sz val="12"/>
      <name val="PMingLiU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8"/>
      <name val="新細明體"/>
      <family val="1"/>
    </font>
    <font>
      <vertAlign val="superscript"/>
      <sz val="12"/>
      <name val="Wingdings"/>
      <family val="0"/>
    </font>
    <font>
      <i/>
      <sz val="12"/>
      <name val="Times New Roman"/>
      <family val="1"/>
    </font>
    <font>
      <i/>
      <sz val="12"/>
      <name val="新細明體"/>
      <family val="1"/>
    </font>
    <font>
      <i/>
      <sz val="11"/>
      <name val="Times New Roman"/>
      <family val="1"/>
    </font>
    <font>
      <vertAlign val="superscript"/>
      <sz val="12"/>
      <name val="Symbol"/>
      <family val="1"/>
    </font>
    <font>
      <vertAlign val="superscript"/>
      <sz val="9"/>
      <name val="Wingdings"/>
      <family val="0"/>
    </font>
    <font>
      <vertAlign val="superscript"/>
      <sz val="9"/>
      <name val="Symbol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185" fontId="44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9" fontId="0" fillId="0" borderId="0" applyFont="0" applyFill="0" applyBorder="0" applyAlignment="0" applyProtection="0"/>
    <xf numFmtId="185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25" applyFont="1">
      <alignment/>
      <protection/>
    </xf>
    <xf numFmtId="0" fontId="12" fillId="0" borderId="0" xfId="25" applyFont="1" applyBorder="1">
      <alignment/>
      <protection/>
    </xf>
    <xf numFmtId="0" fontId="3" fillId="0" borderId="0" xfId="25" applyFont="1" applyBorder="1" applyAlignment="1">
      <alignment horizontal="left"/>
      <protection/>
    </xf>
    <xf numFmtId="0" fontId="13" fillId="0" borderId="0" xfId="25" applyFont="1" applyAlignment="1">
      <alignment horizontal="left"/>
      <protection/>
    </xf>
    <xf numFmtId="0" fontId="14" fillId="0" borderId="0" xfId="25" applyFont="1" applyBorder="1">
      <alignment/>
      <protection/>
    </xf>
    <xf numFmtId="0" fontId="3" fillId="0" borderId="0" xfId="25" applyFont="1" applyBorder="1">
      <alignment/>
      <protection/>
    </xf>
    <xf numFmtId="0" fontId="15" fillId="0" borderId="0" xfId="25" applyFont="1" applyBorder="1">
      <alignment/>
      <protection/>
    </xf>
    <xf numFmtId="0" fontId="16" fillId="0" borderId="0" xfId="25" applyFont="1" quotePrefix="1">
      <alignment/>
      <protection/>
    </xf>
    <xf numFmtId="0" fontId="16" fillId="0" borderId="0" xfId="25" applyFont="1">
      <alignment/>
      <protection/>
    </xf>
    <xf numFmtId="0" fontId="18" fillId="0" borderId="0" xfId="25" applyFont="1" applyBorder="1">
      <alignment/>
      <protection/>
    </xf>
    <xf numFmtId="0" fontId="19" fillId="0" borderId="0" xfId="25" applyFont="1" applyBorder="1">
      <alignment/>
      <protection/>
    </xf>
    <xf numFmtId="0" fontId="19" fillId="0" borderId="0" xfId="25" applyFont="1" applyBorder="1" applyAlignment="1">
      <alignment horizontal="right"/>
      <protection/>
    </xf>
    <xf numFmtId="0" fontId="3" fillId="0" borderId="0" xfId="25" applyFont="1" applyBorder="1" applyAlignment="1">
      <alignment horizontal="right"/>
      <protection/>
    </xf>
    <xf numFmtId="0" fontId="17" fillId="0" borderId="0" xfId="25" applyFont="1">
      <alignment/>
      <protection/>
    </xf>
    <xf numFmtId="0" fontId="20" fillId="0" borderId="0" xfId="25" applyFont="1" applyBorder="1" applyAlignment="1">
      <alignment horizontal="left"/>
      <protection/>
    </xf>
    <xf numFmtId="0" fontId="21" fillId="0" borderId="0" xfId="25" applyFont="1" applyBorder="1">
      <alignment/>
      <protection/>
    </xf>
    <xf numFmtId="0" fontId="22" fillId="0" borderId="0" xfId="25" applyFont="1" applyBorder="1">
      <alignment/>
      <protection/>
    </xf>
    <xf numFmtId="0" fontId="23" fillId="0" borderId="0" xfId="25" applyFont="1" applyBorder="1">
      <alignment/>
      <protection/>
    </xf>
    <xf numFmtId="0" fontId="23" fillId="0" borderId="0" xfId="25" applyFont="1" applyBorder="1" applyAlignment="1">
      <alignment horizontal="right"/>
      <protection/>
    </xf>
    <xf numFmtId="0" fontId="18" fillId="0" borderId="0" xfId="25" applyFont="1" applyBorder="1" applyAlignment="1">
      <alignment/>
      <protection/>
    </xf>
    <xf numFmtId="0" fontId="19" fillId="0" borderId="0" xfId="25" applyFont="1" applyBorder="1" applyAlignment="1">
      <alignment/>
      <protection/>
    </xf>
    <xf numFmtId="0" fontId="19" fillId="0" borderId="0" xfId="25" applyFont="1" applyBorder="1" applyAlignment="1">
      <alignment horizontal="center"/>
      <protection/>
    </xf>
    <xf numFmtId="14" fontId="24" fillId="0" borderId="0" xfId="25" applyNumberFormat="1" applyFont="1" applyBorder="1" applyAlignment="1">
      <alignment horizontal="right"/>
      <protection/>
    </xf>
    <xf numFmtId="14" fontId="19" fillId="0" borderId="0" xfId="25" applyNumberFormat="1" applyFont="1" applyBorder="1">
      <alignment/>
      <protection/>
    </xf>
    <xf numFmtId="14" fontId="2" fillId="0" borderId="0" xfId="25" applyNumberFormat="1" applyFont="1" applyBorder="1" applyAlignment="1">
      <alignment horizontal="right"/>
      <protection/>
    </xf>
    <xf numFmtId="14" fontId="23" fillId="0" borderId="0" xfId="25" applyNumberFormat="1" applyFont="1" applyBorder="1">
      <alignment/>
      <protection/>
    </xf>
    <xf numFmtId="0" fontId="18" fillId="0" borderId="0" xfId="25" applyFont="1" applyBorder="1" applyAlignment="1">
      <alignment horizontal="right"/>
      <protection/>
    </xf>
    <xf numFmtId="0" fontId="25" fillId="0" borderId="0" xfId="25" applyFont="1" applyBorder="1">
      <alignment/>
      <protection/>
    </xf>
    <xf numFmtId="0" fontId="25" fillId="0" borderId="0" xfId="25" applyFont="1">
      <alignment/>
      <protection/>
    </xf>
    <xf numFmtId="3" fontId="23" fillId="0" borderId="0" xfId="25" applyNumberFormat="1" applyFont="1" applyBorder="1">
      <alignment/>
      <protection/>
    </xf>
    <xf numFmtId="0" fontId="24" fillId="0" borderId="0" xfId="25" applyFont="1" applyBorder="1" applyAlignment="1">
      <alignment horizontal="right"/>
      <protection/>
    </xf>
    <xf numFmtId="0" fontId="23" fillId="0" borderId="0" xfId="25" applyFont="1" applyBorder="1" applyAlignment="1">
      <alignment horizontal="center"/>
      <protection/>
    </xf>
    <xf numFmtId="0" fontId="26" fillId="0" borderId="0" xfId="25" applyFont="1" applyBorder="1">
      <alignment/>
      <protection/>
    </xf>
    <xf numFmtId="3" fontId="26" fillId="0" borderId="0" xfId="25" applyNumberFormat="1" applyFont="1" applyBorder="1">
      <alignment/>
      <protection/>
    </xf>
    <xf numFmtId="9" fontId="23" fillId="0" borderId="0" xfId="25" applyNumberFormat="1" applyFont="1" applyBorder="1" applyAlignment="1" quotePrefix="1">
      <alignment horizontal="right"/>
      <protection/>
    </xf>
    <xf numFmtId="3" fontId="23" fillId="0" borderId="0" xfId="25" applyNumberFormat="1" applyFont="1" applyBorder="1" applyAlignment="1">
      <alignment/>
      <protection/>
    </xf>
    <xf numFmtId="174" fontId="23" fillId="0" borderId="0" xfId="25" applyNumberFormat="1" applyFont="1" applyBorder="1">
      <alignment/>
      <protection/>
    </xf>
    <xf numFmtId="3" fontId="26" fillId="0" borderId="0" xfId="25" applyNumberFormat="1" applyFont="1" applyBorder="1" applyAlignment="1">
      <alignment horizontal="right"/>
      <protection/>
    </xf>
    <xf numFmtId="3" fontId="23" fillId="0" borderId="0" xfId="25" applyNumberFormat="1" applyFont="1" applyBorder="1" applyAlignment="1">
      <alignment horizontal="right"/>
      <protection/>
    </xf>
    <xf numFmtId="0" fontId="26" fillId="0" borderId="0" xfId="25" applyFont="1" applyBorder="1" applyAlignment="1">
      <alignment horizontal="right"/>
      <protection/>
    </xf>
    <xf numFmtId="0" fontId="23" fillId="0" borderId="0" xfId="25" applyFont="1" applyBorder="1" applyAlignment="1">
      <alignment/>
      <protection/>
    </xf>
    <xf numFmtId="0" fontId="29" fillId="0" borderId="0" xfId="26" applyFont="1">
      <alignment/>
      <protection/>
    </xf>
    <xf numFmtId="3" fontId="3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15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 quotePrefix="1">
      <alignment horizontal="right"/>
    </xf>
    <xf numFmtId="3" fontId="32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3" fontId="32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175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/>
    </xf>
    <xf numFmtId="175" fontId="3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center"/>
    </xf>
    <xf numFmtId="0" fontId="3" fillId="0" borderId="0" xfId="30" applyFont="1" applyBorder="1" applyAlignment="1">
      <alignment horizontal="centerContinuous"/>
      <protection/>
    </xf>
    <xf numFmtId="0" fontId="8" fillId="0" borderId="0" xfId="30" applyFont="1">
      <alignment/>
      <protection/>
    </xf>
    <xf numFmtId="1" fontId="8" fillId="0" borderId="0" xfId="30" applyNumberFormat="1" applyFont="1">
      <alignment/>
      <protection/>
    </xf>
    <xf numFmtId="0" fontId="27" fillId="0" borderId="0" xfId="30">
      <alignment/>
      <protection/>
    </xf>
    <xf numFmtId="1" fontId="27" fillId="0" borderId="0" xfId="30" applyNumberFormat="1">
      <alignment/>
      <protection/>
    </xf>
    <xf numFmtId="179" fontId="8" fillId="0" borderId="0" xfId="30" applyNumberFormat="1" applyFont="1" applyProtection="1">
      <alignment/>
      <protection/>
    </xf>
    <xf numFmtId="0" fontId="3" fillId="0" borderId="0" xfId="30" applyFont="1" applyBorder="1">
      <alignment/>
      <protection/>
    </xf>
    <xf numFmtId="0" fontId="39" fillId="0" borderId="0" xfId="30" applyFont="1" applyBorder="1">
      <alignment/>
      <protection/>
    </xf>
    <xf numFmtId="0" fontId="39" fillId="0" borderId="0" xfId="30" applyFont="1" applyBorder="1" applyAlignment="1" applyProtection="1">
      <alignment horizontal="right"/>
      <protection/>
    </xf>
    <xf numFmtId="0" fontId="39" fillId="0" borderId="0" xfId="30" applyFont="1" applyBorder="1" applyAlignment="1" applyProtection="1">
      <alignment horizontal="centerContinuous"/>
      <protection/>
    </xf>
    <xf numFmtId="0" fontId="8" fillId="0" borderId="2" xfId="30" applyFont="1" applyFill="1" applyBorder="1">
      <alignment/>
      <protection/>
    </xf>
    <xf numFmtId="0" fontId="8" fillId="0" borderId="3" xfId="30" applyFont="1" applyFill="1" applyBorder="1">
      <alignment/>
      <protection/>
    </xf>
    <xf numFmtId="181" fontId="3" fillId="0" borderId="0" xfId="30" applyNumberFormat="1" applyFont="1" applyFill="1" applyBorder="1" applyProtection="1">
      <alignment/>
      <protection/>
    </xf>
    <xf numFmtId="0" fontId="3" fillId="0" borderId="2" xfId="30" applyFont="1" applyFill="1" applyBorder="1">
      <alignment/>
      <protection/>
    </xf>
    <xf numFmtId="0" fontId="27" fillId="0" borderId="0" xfId="30" applyFill="1">
      <alignment/>
      <protection/>
    </xf>
    <xf numFmtId="0" fontId="8" fillId="0" borderId="0" xfId="30" applyFont="1" applyFill="1" applyBorder="1">
      <alignment/>
      <protection/>
    </xf>
    <xf numFmtId="0" fontId="3" fillId="0" borderId="0" xfId="30" applyFont="1" applyFill="1" applyBorder="1">
      <alignment/>
      <protection/>
    </xf>
    <xf numFmtId="0" fontId="8" fillId="0" borderId="1" xfId="30" applyFont="1" applyFill="1" applyBorder="1">
      <alignment/>
      <protection/>
    </xf>
    <xf numFmtId="0" fontId="27" fillId="2" borderId="0" xfId="30" applyFill="1">
      <alignment/>
      <protection/>
    </xf>
    <xf numFmtId="0" fontId="27" fillId="0" borderId="0" xfId="30" applyBorder="1">
      <alignment/>
      <protection/>
    </xf>
    <xf numFmtId="179" fontId="8" fillId="0" borderId="0" xfId="30" applyNumberFormat="1" applyFont="1" applyFill="1" applyProtection="1">
      <alignment/>
      <protection/>
    </xf>
    <xf numFmtId="1" fontId="8" fillId="0" borderId="0" xfId="30" applyNumberFormat="1" applyFont="1" applyFill="1" applyAlignment="1" applyProtection="1">
      <alignment horizontal="right"/>
      <protection/>
    </xf>
    <xf numFmtId="1" fontId="27" fillId="0" borderId="0" xfId="30" applyNumberFormat="1" applyFill="1">
      <alignment/>
      <protection/>
    </xf>
    <xf numFmtId="0" fontId="8" fillId="0" borderId="0" xfId="30" applyFont="1" applyFill="1" applyAlignment="1" applyProtection="1">
      <alignment vertical="top"/>
      <protection locked="0"/>
    </xf>
    <xf numFmtId="37" fontId="8" fillId="0" borderId="0" xfId="30" applyNumberFormat="1" applyFont="1" applyFill="1">
      <alignment/>
      <protection/>
    </xf>
    <xf numFmtId="0" fontId="3" fillId="2" borderId="0" xfId="30" applyFont="1" applyFill="1" applyBorder="1">
      <alignment/>
      <protection/>
    </xf>
    <xf numFmtId="179" fontId="8" fillId="0" borderId="0" xfId="30" applyNumberFormat="1" applyFont="1" applyBorder="1" applyProtection="1">
      <alignment/>
      <protection/>
    </xf>
    <xf numFmtId="0" fontId="27" fillId="2" borderId="0" xfId="30" applyFill="1" applyBorder="1">
      <alignment/>
      <protection/>
    </xf>
    <xf numFmtId="1" fontId="27" fillId="0" borderId="0" xfId="30" applyNumberFormat="1" applyBorder="1">
      <alignment/>
      <protection/>
    </xf>
    <xf numFmtId="1" fontId="3" fillId="0" borderId="0" xfId="30" applyNumberFormat="1" applyFont="1" applyFill="1" applyBorder="1" applyProtection="1">
      <alignment/>
      <protection/>
    </xf>
    <xf numFmtId="0" fontId="27" fillId="0" borderId="0" xfId="30" applyFill="1" applyBorder="1">
      <alignment/>
      <protection/>
    </xf>
    <xf numFmtId="176" fontId="8" fillId="0" borderId="0" xfId="30" applyNumberFormat="1" applyFont="1" applyFill="1" applyBorder="1" applyAlignment="1" applyProtection="1">
      <alignment horizontal="right"/>
      <protection/>
    </xf>
    <xf numFmtId="181" fontId="8" fillId="0" borderId="0" xfId="30" applyNumberFormat="1" applyFont="1" applyFill="1" applyBorder="1" applyProtection="1">
      <alignment/>
      <protection/>
    </xf>
    <xf numFmtId="182" fontId="27" fillId="0" borderId="0" xfId="30" applyNumberFormat="1" applyProtection="1">
      <alignment/>
      <protection/>
    </xf>
    <xf numFmtId="179" fontId="27" fillId="0" borderId="0" xfId="30" applyNumberFormat="1" applyProtection="1">
      <alignment/>
      <protection/>
    </xf>
    <xf numFmtId="179" fontId="40" fillId="0" borderId="0" xfId="30" applyNumberFormat="1" applyFont="1" applyProtection="1">
      <alignment/>
      <protection/>
    </xf>
    <xf numFmtId="0" fontId="40" fillId="0" borderId="0" xfId="30" applyFont="1">
      <alignment/>
      <protection/>
    </xf>
    <xf numFmtId="183" fontId="40" fillId="0" borderId="0" xfId="30" applyNumberFormat="1" applyFont="1" applyProtection="1">
      <alignment/>
      <protection/>
    </xf>
    <xf numFmtId="178" fontId="8" fillId="0" borderId="0" xfId="19" applyNumberFormat="1" applyFont="1" applyFill="1" applyAlignment="1" applyProtection="1">
      <alignment horizontal="right"/>
      <protection/>
    </xf>
    <xf numFmtId="183" fontId="27" fillId="0" borderId="0" xfId="30" applyNumberFormat="1" applyProtection="1">
      <alignment/>
      <protection/>
    </xf>
    <xf numFmtId="178" fontId="8" fillId="0" borderId="0" xfId="19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4" fillId="0" borderId="0" xfId="36" applyFont="1">
      <alignment/>
      <protection/>
    </xf>
    <xf numFmtId="0" fontId="0" fillId="0" borderId="0" xfId="36">
      <alignment/>
      <protection/>
    </xf>
    <xf numFmtId="0" fontId="5" fillId="0" borderId="0" xfId="36" applyFont="1">
      <alignment/>
      <protection/>
    </xf>
    <xf numFmtId="0" fontId="33" fillId="0" borderId="0" xfId="36" applyFont="1">
      <alignment/>
      <protection/>
    </xf>
    <xf numFmtId="0" fontId="23" fillId="0" borderId="0" xfId="36" applyFont="1" applyBorder="1">
      <alignment/>
      <protection/>
    </xf>
    <xf numFmtId="0" fontId="26" fillId="0" borderId="0" xfId="36" applyFont="1" applyBorder="1" applyAlignment="1">
      <alignment horizontal="right"/>
      <protection/>
    </xf>
    <xf numFmtId="0" fontId="23" fillId="0" borderId="0" xfId="36" applyFont="1" applyBorder="1" applyAlignment="1">
      <alignment horizontal="right"/>
      <protection/>
    </xf>
    <xf numFmtId="0" fontId="33" fillId="0" borderId="1" xfId="36" applyFont="1" applyBorder="1">
      <alignment/>
      <protection/>
    </xf>
    <xf numFmtId="0" fontId="26" fillId="0" borderId="0" xfId="36" applyFont="1" applyBorder="1">
      <alignment/>
      <protection/>
    </xf>
    <xf numFmtId="185" fontId="26" fillId="0" borderId="0" xfId="27" applyFont="1" applyBorder="1">
      <alignment/>
      <protection/>
    </xf>
    <xf numFmtId="185" fontId="46" fillId="0" borderId="0" xfId="27" applyFont="1" applyBorder="1">
      <alignment/>
      <protection/>
    </xf>
    <xf numFmtId="3" fontId="26" fillId="0" borderId="0" xfId="27" applyNumberFormat="1" applyFont="1" applyBorder="1">
      <alignment/>
      <protection/>
    </xf>
    <xf numFmtId="3" fontId="23" fillId="0" borderId="0" xfId="27" applyNumberFormat="1" applyFont="1" applyBorder="1">
      <alignment/>
      <protection/>
    </xf>
    <xf numFmtId="185" fontId="23" fillId="0" borderId="0" xfId="27" applyFont="1">
      <alignment/>
      <protection/>
    </xf>
    <xf numFmtId="185" fontId="33" fillId="0" borderId="0" xfId="27" applyFont="1">
      <alignment/>
      <protection/>
    </xf>
    <xf numFmtId="3" fontId="23" fillId="0" borderId="0" xfId="27" applyNumberFormat="1" applyFont="1">
      <alignment/>
      <protection/>
    </xf>
    <xf numFmtId="3" fontId="23" fillId="0" borderId="0" xfId="27" applyNumberFormat="1" applyFont="1" applyAlignment="1" quotePrefix="1">
      <alignment horizontal="right"/>
      <protection/>
    </xf>
    <xf numFmtId="177" fontId="26" fillId="0" borderId="0" xfId="17" applyNumberFormat="1" applyFont="1" applyAlignment="1">
      <alignment horizontal="right"/>
    </xf>
    <xf numFmtId="185" fontId="26" fillId="0" borderId="0" xfId="27" applyFont="1">
      <alignment/>
      <protection/>
    </xf>
    <xf numFmtId="185" fontId="46" fillId="0" borderId="0" xfId="27" applyFont="1">
      <alignment/>
      <protection/>
    </xf>
    <xf numFmtId="3" fontId="26" fillId="0" borderId="0" xfId="27" applyNumberFormat="1" applyFont="1">
      <alignment/>
      <protection/>
    </xf>
    <xf numFmtId="3" fontId="5" fillId="0" borderId="0" xfId="36" applyNumberFormat="1" applyFont="1" applyBorder="1">
      <alignment/>
      <protection/>
    </xf>
    <xf numFmtId="3" fontId="26" fillId="0" borderId="0" xfId="27" applyNumberFormat="1" applyFont="1" applyAlignment="1" quotePrefix="1">
      <alignment horizontal="right"/>
      <protection/>
    </xf>
    <xf numFmtId="185" fontId="48" fillId="0" borderId="0" xfId="27" applyFont="1">
      <alignment/>
      <protection/>
    </xf>
    <xf numFmtId="37" fontId="5" fillId="0" borderId="0" xfId="36" applyNumberFormat="1" applyFont="1" applyBorder="1" applyAlignment="1">
      <alignment horizontal="right"/>
      <protection/>
    </xf>
    <xf numFmtId="0" fontId="0" fillId="0" borderId="0" xfId="36" applyBorder="1">
      <alignment/>
      <protection/>
    </xf>
    <xf numFmtId="185" fontId="26" fillId="0" borderId="1" xfId="27" applyFont="1" applyBorder="1">
      <alignment/>
      <protection/>
    </xf>
    <xf numFmtId="0" fontId="19" fillId="0" borderId="0" xfId="28" applyFont="1">
      <alignment/>
      <protection/>
    </xf>
    <xf numFmtId="0" fontId="41" fillId="0" borderId="0" xfId="28" applyFont="1">
      <alignment/>
      <protection/>
    </xf>
    <xf numFmtId="0" fontId="3" fillId="0" borderId="0" xfId="28" applyFont="1">
      <alignment/>
      <protection/>
    </xf>
    <xf numFmtId="0" fontId="30" fillId="0" borderId="0" xfId="28" applyFont="1">
      <alignment/>
      <protection/>
    </xf>
    <xf numFmtId="186" fontId="3" fillId="0" borderId="0" xfId="18" applyNumberFormat="1" applyFont="1" applyAlignment="1">
      <alignment/>
    </xf>
    <xf numFmtId="0" fontId="34" fillId="0" borderId="0" xfId="28" applyFont="1">
      <alignment/>
      <protection/>
    </xf>
    <xf numFmtId="0" fontId="8" fillId="0" borderId="0" xfId="28" applyFont="1">
      <alignment/>
      <protection/>
    </xf>
    <xf numFmtId="0" fontId="20" fillId="0" borderId="0" xfId="0" applyFont="1" applyAlignment="1">
      <alignment/>
    </xf>
    <xf numFmtId="0" fontId="2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vertical="justify" wrapText="1"/>
    </xf>
    <xf numFmtId="0" fontId="20" fillId="0" borderId="0" xfId="36" applyFont="1">
      <alignment/>
      <protection/>
    </xf>
    <xf numFmtId="0" fontId="19" fillId="0" borderId="0" xfId="25" applyFont="1" applyBorder="1" quotePrefix="1">
      <alignment/>
      <protection/>
    </xf>
    <xf numFmtId="0" fontId="21" fillId="0" borderId="0" xfId="25" applyFont="1" applyBorder="1" quotePrefix="1">
      <alignment/>
      <protection/>
    </xf>
    <xf numFmtId="0" fontId="8" fillId="0" borderId="1" xfId="0" applyFont="1" applyBorder="1" applyAlignment="1">
      <alignment/>
    </xf>
    <xf numFmtId="4" fontId="3" fillId="0" borderId="0" xfId="15" applyNumberFormat="1" applyFont="1" applyAlignment="1" quotePrefix="1">
      <alignment horizontal="right"/>
    </xf>
    <xf numFmtId="4" fontId="3" fillId="0" borderId="0" xfId="15" applyNumberFormat="1" applyFont="1" applyAlignment="1">
      <alignment horizontal="right"/>
    </xf>
    <xf numFmtId="4" fontId="3" fillId="0" borderId="0" xfId="15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left"/>
    </xf>
    <xf numFmtId="3" fontId="23" fillId="0" borderId="1" xfId="27" applyNumberFormat="1" applyFont="1" applyBorder="1">
      <alignment/>
      <protection/>
    </xf>
    <xf numFmtId="0" fontId="23" fillId="0" borderId="0" xfId="28" applyFont="1">
      <alignment/>
      <protection/>
    </xf>
    <xf numFmtId="0" fontId="23" fillId="0" borderId="0" xfId="28" applyFont="1" applyBorder="1">
      <alignment/>
      <protection/>
    </xf>
    <xf numFmtId="0" fontId="26" fillId="0" borderId="0" xfId="28" applyFont="1" applyBorder="1">
      <alignment/>
      <protection/>
    </xf>
    <xf numFmtId="0" fontId="23" fillId="0" borderId="0" xfId="28" applyFont="1" applyAlignment="1">
      <alignment horizontal="right"/>
      <protection/>
    </xf>
    <xf numFmtId="0" fontId="26" fillId="0" borderId="1" xfId="28" applyFont="1" applyBorder="1">
      <alignment/>
      <protection/>
    </xf>
    <xf numFmtId="0" fontId="23" fillId="0" borderId="1" xfId="28" applyFont="1" applyBorder="1">
      <alignment/>
      <protection/>
    </xf>
    <xf numFmtId="0" fontId="52" fillId="0" borderId="1" xfId="28" applyFont="1" applyBorder="1" applyAlignment="1">
      <alignment horizontal="right"/>
      <protection/>
    </xf>
    <xf numFmtId="0" fontId="52" fillId="0" borderId="1" xfId="28" applyFont="1" applyBorder="1" applyAlignment="1">
      <alignment horizontal="center"/>
      <protection/>
    </xf>
    <xf numFmtId="0" fontId="23" fillId="0" borderId="0" xfId="28" applyFont="1" applyBorder="1" applyAlignment="1">
      <alignment horizontal="center"/>
      <protection/>
    </xf>
    <xf numFmtId="0" fontId="26" fillId="0" borderId="0" xfId="28" applyFont="1">
      <alignment/>
      <protection/>
    </xf>
    <xf numFmtId="186" fontId="23" fillId="0" borderId="0" xfId="18" applyNumberFormat="1" applyFont="1" applyAlignment="1">
      <alignment/>
    </xf>
    <xf numFmtId="0" fontId="55" fillId="0" borderId="0" xfId="28" applyFont="1">
      <alignment/>
      <protection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" xfId="0" applyFont="1" applyBorder="1" applyAlignment="1">
      <alignment/>
    </xf>
    <xf numFmtId="0" fontId="23" fillId="0" borderId="1" xfId="0" applyFont="1" applyBorder="1" applyAlignment="1">
      <alignment horizontal="right"/>
    </xf>
    <xf numFmtId="14" fontId="26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4" fontId="23" fillId="0" borderId="0" xfId="15" applyNumberFormat="1" applyFont="1" applyAlignment="1" quotePrefix="1">
      <alignment horizontal="right"/>
    </xf>
    <xf numFmtId="0" fontId="56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left" vertical="justify" wrapText="1"/>
    </xf>
    <xf numFmtId="0" fontId="57" fillId="0" borderId="0" xfId="0" applyFont="1" applyAlignment="1">
      <alignment/>
    </xf>
    <xf numFmtId="0" fontId="51" fillId="0" borderId="0" xfId="0" applyFont="1" applyAlignment="1">
      <alignment/>
    </xf>
    <xf numFmtId="177" fontId="23" fillId="0" borderId="0" xfId="17" applyNumberFormat="1" applyFont="1" applyAlignment="1">
      <alignment horizontal="right"/>
    </xf>
    <xf numFmtId="0" fontId="58" fillId="0" borderId="0" xfId="0" applyFont="1" applyAlignment="1">
      <alignment/>
    </xf>
    <xf numFmtId="0" fontId="3" fillId="0" borderId="0" xfId="28" applyFont="1" applyBorder="1" applyAlignment="1">
      <alignment horizontal="center"/>
      <protection/>
    </xf>
    <xf numFmtId="0" fontId="15" fillId="0" borderId="0" xfId="28" applyFont="1">
      <alignment/>
      <protection/>
    </xf>
    <xf numFmtId="0" fontId="30" fillId="0" borderId="0" xfId="28" applyFont="1" applyBorder="1">
      <alignment/>
      <protection/>
    </xf>
    <xf numFmtId="0" fontId="30" fillId="0" borderId="0" xfId="28" applyFont="1" applyBorder="1" applyAlignment="1">
      <alignment horizontal="right"/>
      <protection/>
    </xf>
    <xf numFmtId="0" fontId="15" fillId="0" borderId="0" xfId="35" applyFont="1" applyFill="1" applyAlignment="1" applyProtection="1">
      <alignment horizontal="centerContinuous"/>
      <protection/>
    </xf>
    <xf numFmtId="0" fontId="3" fillId="0" borderId="0" xfId="30" applyFont="1" applyFill="1" applyBorder="1" applyAlignment="1">
      <alignment horizontal="centerContinuous"/>
      <protection/>
    </xf>
    <xf numFmtId="0" fontId="8" fillId="0" borderId="0" xfId="30" applyFont="1" applyFill="1" applyAlignment="1">
      <alignment horizontal="centerContinuous"/>
      <protection/>
    </xf>
    <xf numFmtId="0" fontId="3" fillId="0" borderId="0" xfId="30" applyFont="1" applyFill="1" applyAlignment="1">
      <alignment horizontal="centerContinuous"/>
      <protection/>
    </xf>
    <xf numFmtId="0" fontId="3" fillId="0" borderId="0" xfId="30" applyFont="1" applyFill="1">
      <alignment/>
      <protection/>
    </xf>
    <xf numFmtId="0" fontId="39" fillId="0" borderId="0" xfId="30" applyFont="1" applyFill="1" applyAlignment="1">
      <alignment/>
      <protection/>
    </xf>
    <xf numFmtId="0" fontId="8" fillId="0" borderId="0" xfId="30" applyFont="1" applyFill="1">
      <alignment/>
      <protection/>
    </xf>
    <xf numFmtId="0" fontId="30" fillId="0" borderId="0" xfId="35" applyFont="1" applyFill="1" applyAlignment="1" applyProtection="1">
      <alignment horizontal="left"/>
      <protection/>
    </xf>
    <xf numFmtId="0" fontId="8" fillId="0" borderId="0" xfId="35" applyFont="1" applyFill="1" applyAlignment="1" applyProtection="1">
      <alignment horizontal="left"/>
      <protection/>
    </xf>
    <xf numFmtId="0" fontId="8" fillId="0" borderId="0" xfId="30" applyFont="1" applyFill="1" applyAlignment="1" applyProtection="1">
      <alignment horizontal="left"/>
      <protection/>
    </xf>
    <xf numFmtId="0" fontId="3" fillId="0" borderId="2" xfId="30" applyFont="1" applyFill="1" applyBorder="1" applyAlignment="1">
      <alignment horizontal="centerContinuous"/>
      <protection/>
    </xf>
    <xf numFmtId="176" fontId="3" fillId="0" borderId="0" xfId="30" applyNumberFormat="1" applyFont="1" applyFill="1" applyBorder="1" applyAlignment="1" applyProtection="1">
      <alignment horizontal="right"/>
      <protection/>
    </xf>
    <xf numFmtId="182" fontId="8" fillId="0" borderId="0" xfId="30" applyNumberFormat="1" applyFont="1" applyFill="1" applyBorder="1" applyProtection="1">
      <alignment/>
      <protection/>
    </xf>
    <xf numFmtId="183" fontId="8" fillId="0" borderId="0" xfId="30" applyNumberFormat="1" applyFont="1" applyFill="1" applyBorder="1" applyProtection="1">
      <alignment/>
      <protection/>
    </xf>
    <xf numFmtId="0" fontId="8" fillId="0" borderId="0" xfId="35" applyFont="1" applyFill="1" applyBorder="1">
      <alignment/>
      <protection/>
    </xf>
    <xf numFmtId="182" fontId="3" fillId="0" borderId="0" xfId="30" applyNumberFormat="1" applyFont="1" applyFill="1" applyBorder="1" applyProtection="1">
      <alignment/>
      <protection/>
    </xf>
    <xf numFmtId="179" fontId="8" fillId="0" borderId="0" xfId="30" applyNumberFormat="1" applyFont="1" applyFill="1" applyBorder="1" applyProtection="1">
      <alignment/>
      <protection/>
    </xf>
    <xf numFmtId="1" fontId="8" fillId="0" borderId="0" xfId="30" applyNumberFormat="1" applyFont="1" applyFill="1" applyBorder="1">
      <alignment/>
      <protection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78" fontId="8" fillId="0" borderId="0" xfId="19" applyNumberFormat="1" applyFont="1" applyBorder="1" applyAlignment="1" applyProtection="1">
      <alignment horizontal="right"/>
      <protection/>
    </xf>
    <xf numFmtId="1" fontId="8" fillId="0" borderId="0" xfId="30" applyNumberFormat="1" applyFont="1" applyBorder="1" applyAlignment="1" applyProtection="1">
      <alignment horizontal="right"/>
      <protection/>
    </xf>
    <xf numFmtId="180" fontId="39" fillId="0" borderId="0" xfId="30" applyNumberFormat="1" applyFont="1" applyBorder="1" applyAlignment="1" applyProtection="1" quotePrefix="1">
      <alignment horizontal="right"/>
      <protection/>
    </xf>
    <xf numFmtId="0" fontId="8" fillId="0" borderId="0" xfId="35" applyFont="1" applyBorder="1" applyAlignment="1">
      <alignment horizontal="right"/>
      <protection/>
    </xf>
    <xf numFmtId="176" fontId="3" fillId="0" borderId="0" xfId="30" applyNumberFormat="1" applyFont="1" applyBorder="1" applyAlignment="1" applyProtection="1">
      <alignment horizontal="right"/>
      <protection/>
    </xf>
    <xf numFmtId="176" fontId="32" fillId="0" borderId="0" xfId="0" applyNumberFormat="1" applyFont="1" applyAlignment="1">
      <alignment/>
    </xf>
    <xf numFmtId="0" fontId="8" fillId="0" borderId="0" xfId="28" applyFont="1" applyAlignment="1">
      <alignment horizontal="right"/>
      <protection/>
    </xf>
    <xf numFmtId="0" fontId="23" fillId="0" borderId="0" xfId="0" applyFont="1" applyBorder="1" applyAlignment="1">
      <alignment horizontal="right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/>
    </xf>
    <xf numFmtId="0" fontId="23" fillId="0" borderId="6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3" xfId="0" applyFont="1" applyBorder="1" applyAlignment="1">
      <alignment/>
    </xf>
    <xf numFmtId="176" fontId="26" fillId="0" borderId="3" xfId="0" applyNumberFormat="1" applyFont="1" applyFill="1" applyBorder="1" applyAlignment="1" applyProtection="1">
      <alignment horizontal="left"/>
      <protection/>
    </xf>
    <xf numFmtId="0" fontId="23" fillId="0" borderId="1" xfId="0" applyFont="1" applyFill="1" applyBorder="1" applyAlignment="1">
      <alignment/>
    </xf>
    <xf numFmtId="0" fontId="23" fillId="0" borderId="1" xfId="0" applyFont="1" applyBorder="1" applyAlignment="1">
      <alignment horizontal="center"/>
    </xf>
    <xf numFmtId="0" fontId="26" fillId="0" borderId="7" xfId="30" applyFont="1" applyFill="1" applyBorder="1">
      <alignment/>
      <protection/>
    </xf>
    <xf numFmtId="0" fontId="26" fillId="0" borderId="8" xfId="30" applyFont="1" applyFill="1" applyBorder="1">
      <alignment/>
      <protection/>
    </xf>
    <xf numFmtId="0" fontId="23" fillId="0" borderId="0" xfId="30" applyFont="1" applyFill="1" applyBorder="1">
      <alignment/>
      <protection/>
    </xf>
    <xf numFmtId="0" fontId="23" fillId="0" borderId="8" xfId="30" applyFont="1" applyFill="1" applyBorder="1">
      <alignment/>
      <protection/>
    </xf>
    <xf numFmtId="180" fontId="26" fillId="0" borderId="8" xfId="30" applyNumberFormat="1" applyFont="1" applyFill="1" applyBorder="1" applyAlignment="1" applyProtection="1" quotePrefix="1">
      <alignment horizontal="right"/>
      <protection/>
    </xf>
    <xf numFmtId="0" fontId="26" fillId="0" borderId="9" xfId="30" applyFont="1" applyFill="1" applyBorder="1">
      <alignment/>
      <protection/>
    </xf>
    <xf numFmtId="0" fontId="23" fillId="0" borderId="7" xfId="30" applyFont="1" applyFill="1" applyBorder="1">
      <alignment/>
      <protection/>
    </xf>
    <xf numFmtId="0" fontId="26" fillId="0" borderId="0" xfId="30" applyFont="1" applyFill="1" applyBorder="1">
      <alignment/>
      <protection/>
    </xf>
    <xf numFmtId="0" fontId="23" fillId="0" borderId="3" xfId="30" applyFont="1" applyFill="1" applyBorder="1">
      <alignment/>
      <protection/>
    </xf>
    <xf numFmtId="0" fontId="26" fillId="0" borderId="10" xfId="31" applyFont="1" applyFill="1" applyBorder="1">
      <alignment/>
      <protection/>
    </xf>
    <xf numFmtId="178" fontId="26" fillId="0" borderId="1" xfId="19" applyNumberFormat="1" applyFont="1" applyFill="1" applyBorder="1" applyAlignment="1" applyProtection="1">
      <alignment horizontal="left"/>
      <protection/>
    </xf>
    <xf numFmtId="0" fontId="26" fillId="0" borderId="10" xfId="30" applyFont="1" applyFill="1" applyBorder="1">
      <alignment/>
      <protection/>
    </xf>
    <xf numFmtId="0" fontId="26" fillId="0" borderId="1" xfId="30" applyFont="1" applyFill="1" applyBorder="1" applyAlignment="1" applyProtection="1">
      <alignment horizontal="right"/>
      <protection/>
    </xf>
    <xf numFmtId="0" fontId="26" fillId="0" borderId="1" xfId="30" applyFont="1" applyFill="1" applyBorder="1">
      <alignment/>
      <protection/>
    </xf>
    <xf numFmtId="0" fontId="26" fillId="0" borderId="5" xfId="30" applyFont="1" applyFill="1" applyBorder="1">
      <alignment/>
      <protection/>
    </xf>
    <xf numFmtId="0" fontId="23" fillId="0" borderId="5" xfId="30" applyFont="1" applyFill="1" applyBorder="1" applyAlignment="1">
      <alignment horizontal="centerContinuous"/>
      <protection/>
    </xf>
    <xf numFmtId="0" fontId="26" fillId="0" borderId="2" xfId="31" applyFont="1" applyFill="1" applyBorder="1">
      <alignment/>
      <protection/>
    </xf>
    <xf numFmtId="176" fontId="26" fillId="0" borderId="0" xfId="30" applyNumberFormat="1" applyFont="1" applyFill="1" applyAlignment="1" applyProtection="1">
      <alignment horizontal="left"/>
      <protection/>
    </xf>
    <xf numFmtId="0" fontId="23" fillId="0" borderId="2" xfId="30" applyFont="1" applyFill="1" applyBorder="1">
      <alignment/>
      <protection/>
    </xf>
    <xf numFmtId="176" fontId="23" fillId="0" borderId="0" xfId="30" applyNumberFormat="1" applyFont="1" applyFill="1" applyAlignment="1" applyProtection="1">
      <alignment horizontal="right"/>
      <protection/>
    </xf>
    <xf numFmtId="176" fontId="23" fillId="0" borderId="0" xfId="31" applyNumberFormat="1" applyFont="1" applyFill="1" applyBorder="1" applyAlignment="1">
      <alignment horizontal="right"/>
      <protection/>
    </xf>
    <xf numFmtId="176" fontId="23" fillId="0" borderId="0" xfId="30" applyNumberFormat="1" applyFont="1" applyFill="1" applyBorder="1" applyAlignment="1" applyProtection="1">
      <alignment horizontal="right"/>
      <protection/>
    </xf>
    <xf numFmtId="0" fontId="23" fillId="0" borderId="1" xfId="30" applyFont="1" applyFill="1" applyBorder="1">
      <alignment/>
      <protection/>
    </xf>
    <xf numFmtId="0" fontId="23" fillId="0" borderId="5" xfId="30" applyFont="1" applyFill="1" applyBorder="1">
      <alignment/>
      <protection/>
    </xf>
    <xf numFmtId="176" fontId="26" fillId="0" borderId="10" xfId="30" applyNumberFormat="1" applyFont="1" applyFill="1" applyBorder="1" applyAlignment="1" applyProtection="1">
      <alignment horizontal="left"/>
      <protection/>
    </xf>
    <xf numFmtId="0" fontId="23" fillId="0" borderId="11" xfId="30" applyFont="1" applyFill="1" applyBorder="1">
      <alignment/>
      <protection/>
    </xf>
    <xf numFmtId="0" fontId="26" fillId="0" borderId="3" xfId="30" applyFont="1" applyFill="1" applyBorder="1">
      <alignment/>
      <protection/>
    </xf>
    <xf numFmtId="176" fontId="23" fillId="0" borderId="1" xfId="31" applyNumberFormat="1" applyFont="1" applyFill="1" applyBorder="1" applyAlignment="1">
      <alignment horizontal="right"/>
      <protection/>
    </xf>
    <xf numFmtId="0" fontId="23" fillId="0" borderId="0" xfId="19" applyNumberFormat="1" applyFont="1" applyFill="1" applyAlignment="1">
      <alignment horizontal="center"/>
    </xf>
    <xf numFmtId="182" fontId="23" fillId="0" borderId="1" xfId="30" applyNumberFormat="1" applyFont="1" applyFill="1" applyBorder="1" applyAlignment="1" applyProtection="1">
      <alignment horizontal="center"/>
      <protection/>
    </xf>
    <xf numFmtId="0" fontId="23" fillId="0" borderId="1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36" applyFont="1" applyAlignment="1">
      <alignment horizontal="right"/>
      <protection/>
    </xf>
    <xf numFmtId="0" fontId="7" fillId="0" borderId="0" xfId="36" applyFont="1">
      <alignment/>
      <protection/>
    </xf>
    <xf numFmtId="0" fontId="49" fillId="0" borderId="0" xfId="36" applyFont="1">
      <alignment/>
      <protection/>
    </xf>
    <xf numFmtId="176" fontId="32" fillId="0" borderId="0" xfId="0" applyNumberFormat="1" applyFont="1" applyFill="1" applyBorder="1" applyAlignment="1" applyProtection="1">
      <alignment horizontal="left"/>
      <protection/>
    </xf>
    <xf numFmtId="187" fontId="3" fillId="0" borderId="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23" fillId="0" borderId="3" xfId="0" applyFont="1" applyFill="1" applyBorder="1" applyAlignment="1">
      <alignment/>
    </xf>
    <xf numFmtId="0" fontId="23" fillId="0" borderId="5" xfId="0" applyFont="1" applyFill="1" applyBorder="1" applyAlignment="1">
      <alignment/>
    </xf>
    <xf numFmtId="0" fontId="23" fillId="0" borderId="0" xfId="15" applyNumberFormat="1" applyFont="1" applyAlignment="1">
      <alignment horizontal="right"/>
    </xf>
    <xf numFmtId="0" fontId="23" fillId="0" borderId="0" xfId="0" applyNumberFormat="1" applyFont="1" applyAlignment="1">
      <alignment horizontal="right"/>
    </xf>
    <xf numFmtId="0" fontId="26" fillId="0" borderId="12" xfId="0" applyFont="1" applyBorder="1" applyAlignment="1">
      <alignment horizontal="center" vertical="distributed"/>
    </xf>
    <xf numFmtId="0" fontId="26" fillId="0" borderId="13" xfId="0" applyFont="1" applyBorder="1" applyAlignment="1">
      <alignment horizontal="center" vertical="distributed"/>
    </xf>
    <xf numFmtId="0" fontId="23" fillId="0" borderId="10" xfId="30" applyFont="1" applyFill="1" applyBorder="1">
      <alignment/>
      <protection/>
    </xf>
    <xf numFmtId="176" fontId="23" fillId="0" borderId="1" xfId="30" applyNumberFormat="1" applyFont="1" applyFill="1" applyBorder="1" applyAlignment="1" applyProtection="1">
      <alignment horizontal="right"/>
      <protection/>
    </xf>
    <xf numFmtId="0" fontId="26" fillId="0" borderId="11" xfId="0" applyFont="1" applyBorder="1" applyAlignment="1">
      <alignment vertical="distributed"/>
    </xf>
    <xf numFmtId="0" fontId="3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6" fillId="0" borderId="0" xfId="30" applyFont="1" applyFill="1" applyBorder="1" applyAlignment="1">
      <alignment wrapText="1"/>
      <protection/>
    </xf>
    <xf numFmtId="0" fontId="63" fillId="0" borderId="0" xfId="0" applyFont="1" applyAlignment="1">
      <alignment/>
    </xf>
    <xf numFmtId="0" fontId="65" fillId="0" borderId="0" xfId="26" applyFont="1">
      <alignment/>
      <protection/>
    </xf>
    <xf numFmtId="0" fontId="8" fillId="0" borderId="0" xfId="26" applyFont="1">
      <alignment/>
      <protection/>
    </xf>
    <xf numFmtId="9" fontId="8" fillId="0" borderId="0" xfId="0" applyNumberFormat="1" applyFont="1" applyAlignment="1">
      <alignment horizontal="right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174" fontId="3" fillId="0" borderId="1" xfId="0" applyNumberFormat="1" applyFont="1" applyFill="1" applyBorder="1" applyAlignment="1" quotePrefix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4" fontId="3" fillId="0" borderId="0" xfId="15" applyNumberFormat="1" applyFont="1" applyFill="1" applyAlignment="1" quotePrefix="1">
      <alignment horizontal="right"/>
    </xf>
    <xf numFmtId="0" fontId="32" fillId="0" borderId="0" xfId="0" applyFont="1" applyFill="1" applyAlignment="1">
      <alignment/>
    </xf>
    <xf numFmtId="176" fontId="32" fillId="0" borderId="0" xfId="0" applyNumberFormat="1" applyFont="1" applyFill="1" applyAlignment="1">
      <alignment horizontal="right"/>
    </xf>
    <xf numFmtId="0" fontId="51" fillId="0" borderId="0" xfId="0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9" fontId="3" fillId="0" borderId="0" xfId="0" applyNumberFormat="1" applyFont="1" applyFill="1" applyAlignment="1" quotePrefix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3" fillId="0" borderId="0" xfId="0" applyNumberFormat="1" applyFont="1" applyFill="1" applyAlignment="1" quotePrefix="1">
      <alignment horizontal="right"/>
    </xf>
    <xf numFmtId="3" fontId="3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77" fontId="3" fillId="0" borderId="0" xfId="15" applyNumberFormat="1" applyFont="1" applyFill="1" applyAlignment="1">
      <alignment/>
    </xf>
    <xf numFmtId="0" fontId="32" fillId="0" borderId="0" xfId="0" applyFont="1" applyFill="1" applyAlignment="1">
      <alignment horizontal="center"/>
    </xf>
    <xf numFmtId="177" fontId="32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177" fontId="3" fillId="0" borderId="0" xfId="15" applyNumberFormat="1" applyFont="1" applyFill="1" applyAlignment="1">
      <alignment horizontal="right"/>
    </xf>
    <xf numFmtId="173" fontId="3" fillId="0" borderId="0" xfId="15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4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26" fillId="0" borderId="12" xfId="0" applyFont="1" applyFill="1" applyBorder="1" applyAlignment="1">
      <alignment horizontal="center" vertical="distributed"/>
    </xf>
    <xf numFmtId="0" fontId="26" fillId="0" borderId="13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3" fillId="0" borderId="6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23" fillId="0" borderId="4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center" vertical="distributed"/>
    </xf>
    <xf numFmtId="0" fontId="26" fillId="0" borderId="11" xfId="0" applyFont="1" applyFill="1" applyBorder="1" applyAlignment="1">
      <alignment vertical="distributed"/>
    </xf>
    <xf numFmtId="0" fontId="23" fillId="0" borderId="3" xfId="0" applyFont="1" applyFill="1" applyBorder="1" applyAlignment="1">
      <alignment horizontal="center" vertical="top" wrapText="1"/>
    </xf>
    <xf numFmtId="173" fontId="23" fillId="0" borderId="0" xfId="15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vertical="top" wrapText="1"/>
    </xf>
    <xf numFmtId="173" fontId="23" fillId="0" borderId="1" xfId="15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right"/>
    </xf>
    <xf numFmtId="188" fontId="32" fillId="0" borderId="0" xfId="0" applyNumberFormat="1" applyFont="1" applyFill="1" applyBorder="1" applyAlignment="1" quotePrefix="1">
      <alignment horizontal="left"/>
    </xf>
    <xf numFmtId="0" fontId="34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 quotePrefix="1">
      <alignment horizontal="left"/>
    </xf>
    <xf numFmtId="0" fontId="4" fillId="0" borderId="0" xfId="0" applyFont="1" applyFill="1" applyAlignment="1">
      <alignment/>
    </xf>
    <xf numFmtId="176" fontId="32" fillId="0" borderId="0" xfId="0" applyNumberFormat="1" applyFont="1" applyFill="1" applyBorder="1" applyAlignment="1">
      <alignment horizontal="right"/>
    </xf>
    <xf numFmtId="184" fontId="32" fillId="0" borderId="0" xfId="15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 quotePrefix="1">
      <alignment horizontal="left"/>
    </xf>
    <xf numFmtId="176" fontId="3" fillId="0" borderId="0" xfId="0" applyNumberFormat="1" applyFont="1" applyFill="1" applyBorder="1" applyAlignment="1">
      <alignment horizontal="right"/>
    </xf>
    <xf numFmtId="184" fontId="3" fillId="0" borderId="0" xfId="15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quotePrefix="1">
      <alignment horizontal="left"/>
    </xf>
    <xf numFmtId="3" fontId="3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9" fontId="32" fillId="0" borderId="0" xfId="0" applyNumberFormat="1" applyFont="1" applyFill="1" applyBorder="1" applyAlignment="1" quotePrefix="1">
      <alignment horizontal="left"/>
    </xf>
    <xf numFmtId="0" fontId="6" fillId="0" borderId="0" xfId="0" applyFont="1" applyFill="1" applyAlignment="1">
      <alignment/>
    </xf>
    <xf numFmtId="184" fontId="50" fillId="0" borderId="0" xfId="15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34" fillId="0" borderId="0" xfId="0" applyFont="1" applyFill="1" applyAlignment="1">
      <alignment/>
    </xf>
    <xf numFmtId="0" fontId="29" fillId="0" borderId="0" xfId="26" applyFont="1" applyFill="1">
      <alignment/>
      <protection/>
    </xf>
    <xf numFmtId="0" fontId="30" fillId="0" borderId="0" xfId="26" applyFont="1" applyFill="1">
      <alignment/>
      <protection/>
    </xf>
    <xf numFmtId="0" fontId="15" fillId="0" borderId="0" xfId="26" applyFont="1" applyFill="1">
      <alignment/>
      <protection/>
    </xf>
    <xf numFmtId="0" fontId="23" fillId="0" borderId="0" xfId="26" applyFont="1" applyFill="1" applyBorder="1">
      <alignment/>
      <protection/>
    </xf>
    <xf numFmtId="0" fontId="23" fillId="0" borderId="0" xfId="26" applyFont="1" applyFill="1">
      <alignment/>
      <protection/>
    </xf>
    <xf numFmtId="0" fontId="3" fillId="0" borderId="0" xfId="26" applyFont="1" applyFill="1">
      <alignment/>
      <protection/>
    </xf>
    <xf numFmtId="0" fontId="23" fillId="0" borderId="1" xfId="26" applyFont="1" applyFill="1" applyBorder="1">
      <alignment/>
      <protection/>
    </xf>
    <xf numFmtId="0" fontId="26" fillId="0" borderId="0" xfId="26" applyFont="1" applyFill="1">
      <alignment/>
      <protection/>
    </xf>
    <xf numFmtId="189" fontId="26" fillId="0" borderId="0" xfId="26" applyNumberFormat="1" applyFont="1" applyFill="1" applyAlignment="1">
      <alignment horizontal="right"/>
      <protection/>
    </xf>
    <xf numFmtId="0" fontId="26" fillId="0" borderId="0" xfId="26" applyFont="1" applyFill="1" applyAlignment="1">
      <alignment horizontal="left"/>
      <protection/>
    </xf>
    <xf numFmtId="189" fontId="23" fillId="0" borderId="0" xfId="26" applyNumberFormat="1" applyFont="1" applyFill="1" applyAlignment="1">
      <alignment horizontal="right"/>
      <protection/>
    </xf>
    <xf numFmtId="0" fontId="23" fillId="0" borderId="0" xfId="26" applyFont="1" applyFill="1" applyAlignment="1">
      <alignment horizontal="left"/>
      <protection/>
    </xf>
    <xf numFmtId="0" fontId="26" fillId="0" borderId="0" xfId="26" applyFont="1" applyFill="1" applyBorder="1">
      <alignment/>
      <protection/>
    </xf>
    <xf numFmtId="15" fontId="26" fillId="0" borderId="0" xfId="26" applyNumberFormat="1" applyFont="1" applyFill="1" applyBorder="1" applyAlignment="1">
      <alignment horizontal="right"/>
      <protection/>
    </xf>
    <xf numFmtId="0" fontId="52" fillId="0" borderId="0" xfId="26" applyFont="1" applyFill="1" applyBorder="1" applyAlignment="1">
      <alignment horizontal="right"/>
      <protection/>
    </xf>
    <xf numFmtId="0" fontId="26" fillId="0" borderId="0" xfId="26" applyFont="1" applyFill="1" applyAlignment="1">
      <alignment horizontal="right"/>
      <protection/>
    </xf>
    <xf numFmtId="0" fontId="54" fillId="0" borderId="0" xfId="26" applyFont="1" applyFill="1">
      <alignment/>
      <protection/>
    </xf>
    <xf numFmtId="0" fontId="53" fillId="0" borderId="0" xfId="26" applyFont="1" applyFill="1">
      <alignment/>
      <protection/>
    </xf>
    <xf numFmtId="189" fontId="54" fillId="0" borderId="0" xfId="26" applyNumberFormat="1" applyFont="1" applyFill="1" applyAlignment="1">
      <alignment horizontal="right"/>
      <protection/>
    </xf>
    <xf numFmtId="0" fontId="54" fillId="0" borderId="0" xfId="26" applyFont="1" applyFill="1" applyAlignment="1">
      <alignment horizontal="left"/>
      <protection/>
    </xf>
    <xf numFmtId="0" fontId="53" fillId="0" borderId="0" xfId="26" applyFont="1" applyFill="1" applyAlignment="1">
      <alignment horizontal="left"/>
      <protection/>
    </xf>
    <xf numFmtId="3" fontId="26" fillId="0" borderId="0" xfId="26" applyNumberFormat="1" applyFont="1" applyFill="1" applyAlignment="1">
      <alignment horizontal="right"/>
      <protection/>
    </xf>
    <xf numFmtId="3" fontId="23" fillId="0" borderId="0" xfId="26" applyNumberFormat="1" applyFont="1" applyFill="1" applyAlignment="1">
      <alignment horizontal="right"/>
      <protection/>
    </xf>
    <xf numFmtId="0" fontId="50" fillId="0" borderId="0" xfId="26" applyFont="1" applyFill="1">
      <alignment/>
      <protection/>
    </xf>
    <xf numFmtId="3" fontId="32" fillId="0" borderId="0" xfId="26" applyNumberFormat="1" applyFont="1" applyFill="1" applyAlignment="1">
      <alignment horizontal="right"/>
      <protection/>
    </xf>
    <xf numFmtId="0" fontId="32" fillId="0" borderId="0" xfId="26" applyFont="1" applyFill="1" applyAlignment="1">
      <alignment horizontal="left"/>
      <protection/>
    </xf>
    <xf numFmtId="0" fontId="8" fillId="0" borderId="0" xfId="26" applyFont="1" applyFill="1" applyAlignment="1">
      <alignment horizontal="right"/>
      <protection/>
    </xf>
    <xf numFmtId="176" fontId="32" fillId="0" borderId="0" xfId="0" applyNumberFormat="1" applyFont="1" applyFill="1" applyAlignment="1">
      <alignment/>
    </xf>
    <xf numFmtId="190" fontId="32" fillId="0" borderId="0" xfId="15" applyNumberFormat="1" applyFont="1" applyFill="1" applyAlignment="1">
      <alignment horizontal="right"/>
    </xf>
    <xf numFmtId="177" fontId="32" fillId="0" borderId="0" xfId="15" applyNumberFormat="1" applyFont="1" applyFill="1" applyAlignment="1">
      <alignment horizontal="right"/>
    </xf>
    <xf numFmtId="181" fontId="23" fillId="0" borderId="2" xfId="32" applyNumberFormat="1" applyFont="1" applyFill="1" applyBorder="1" applyAlignment="1">
      <alignment horizontal="right"/>
      <protection/>
    </xf>
    <xf numFmtId="181" fontId="23" fillId="0" borderId="10" xfId="32" applyNumberFormat="1" applyFont="1" applyFill="1" applyBorder="1" applyAlignment="1">
      <alignment horizontal="right"/>
      <protection/>
    </xf>
    <xf numFmtId="181" fontId="23" fillId="0" borderId="13" xfId="32" applyNumberFormat="1" applyFont="1" applyFill="1" applyBorder="1" applyAlignment="1">
      <alignment horizontal="right"/>
      <protection/>
    </xf>
    <xf numFmtId="0" fontId="5" fillId="0" borderId="5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3" xfId="0" applyFont="1" applyFill="1" applyBorder="1" applyAlignment="1">
      <alignment horizontal="right"/>
    </xf>
    <xf numFmtId="2" fontId="23" fillId="0" borderId="7" xfId="0" applyNumberFormat="1" applyFont="1" applyFill="1" applyBorder="1" applyAlignment="1">
      <alignment horizontal="right"/>
    </xf>
    <xf numFmtId="2" fontId="23" fillId="0" borderId="2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0" fontId="26" fillId="0" borderId="14" xfId="0" applyFont="1" applyFill="1" applyBorder="1" applyAlignment="1">
      <alignment horizontal="center" vertical="distributed"/>
    </xf>
    <xf numFmtId="0" fontId="8" fillId="0" borderId="1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43" fillId="0" borderId="0" xfId="0" applyFont="1" applyFill="1" applyAlignment="1">
      <alignment/>
    </xf>
    <xf numFmtId="0" fontId="47" fillId="0" borderId="3" xfId="0" applyFont="1" applyFill="1" applyBorder="1" applyAlignment="1">
      <alignment/>
    </xf>
    <xf numFmtId="0" fontId="23" fillId="0" borderId="0" xfId="31" applyFont="1" applyFill="1" applyBorder="1">
      <alignment/>
      <protection/>
    </xf>
    <xf numFmtId="176" fontId="23" fillId="0" borderId="10" xfId="31" applyNumberFormat="1" applyFont="1" applyFill="1" applyBorder="1" applyAlignment="1">
      <alignment horizontal="right"/>
      <protection/>
    </xf>
    <xf numFmtId="176" fontId="55" fillId="0" borderId="3" xfId="0" applyNumberFormat="1" applyFont="1" applyFill="1" applyBorder="1" applyAlignment="1" applyProtection="1">
      <alignment horizontal="left"/>
      <protection/>
    </xf>
    <xf numFmtId="176" fontId="55" fillId="0" borderId="5" xfId="0" applyNumberFormat="1" applyFont="1" applyFill="1" applyBorder="1" applyAlignment="1" applyProtection="1">
      <alignment horizontal="left"/>
      <protection/>
    </xf>
    <xf numFmtId="0" fontId="23" fillId="0" borderId="1" xfId="31" applyFont="1" applyFill="1" applyBorder="1">
      <alignment/>
      <protection/>
    </xf>
    <xf numFmtId="0" fontId="23" fillId="0" borderId="7" xfId="0" applyFont="1" applyFill="1" applyBorder="1" applyAlignment="1">
      <alignment horizontal="center"/>
    </xf>
    <xf numFmtId="14" fontId="32" fillId="0" borderId="1" xfId="0" applyNumberFormat="1" applyFont="1" applyFill="1" applyBorder="1" applyAlignment="1" quotePrefix="1">
      <alignment horizontal="right"/>
    </xf>
    <xf numFmtId="1" fontId="3" fillId="0" borderId="0" xfId="15" applyNumberFormat="1" applyFont="1" applyFill="1" applyAlignment="1">
      <alignment horizontal="center"/>
    </xf>
    <xf numFmtId="15" fontId="26" fillId="0" borderId="0" xfId="36" applyNumberFormat="1" applyFont="1" applyBorder="1" applyAlignment="1">
      <alignment horizontal="right"/>
      <protection/>
    </xf>
    <xf numFmtId="15" fontId="23" fillId="0" borderId="0" xfId="36" applyNumberFormat="1" applyFont="1" applyBorder="1" applyAlignment="1">
      <alignment horizontal="right"/>
      <protection/>
    </xf>
    <xf numFmtId="0" fontId="3" fillId="0" borderId="1" xfId="0" applyFont="1" applyBorder="1" applyAlignment="1">
      <alignment horizontal="right"/>
    </xf>
    <xf numFmtId="0" fontId="66" fillId="0" borderId="3" xfId="0" applyFont="1" applyFill="1" applyBorder="1" applyAlignment="1">
      <alignment/>
    </xf>
    <xf numFmtId="0" fontId="19" fillId="0" borderId="0" xfId="36" applyFont="1" applyBorder="1">
      <alignment/>
      <protection/>
    </xf>
    <xf numFmtId="0" fontId="3" fillId="0" borderId="1" xfId="26" applyFont="1" applyFill="1" applyBorder="1">
      <alignment/>
      <protection/>
    </xf>
    <xf numFmtId="0" fontId="47" fillId="0" borderId="3" xfId="30" applyFont="1" applyFill="1" applyBorder="1">
      <alignment/>
      <protection/>
    </xf>
    <xf numFmtId="0" fontId="30" fillId="0" borderId="0" xfId="26" applyFont="1" applyFill="1" applyAlignment="1">
      <alignment/>
      <protection/>
    </xf>
    <xf numFmtId="0" fontId="15" fillId="0" borderId="0" xfId="26" applyFont="1" applyFill="1" applyAlignment="1">
      <alignment/>
      <protection/>
    </xf>
    <xf numFmtId="0" fontId="23" fillId="0" borderId="0" xfId="26" applyFont="1" applyFill="1" applyAlignment="1">
      <alignment/>
      <protection/>
    </xf>
    <xf numFmtId="176" fontId="3" fillId="0" borderId="0" xfId="0" applyNumberFormat="1" applyFont="1" applyFill="1" applyBorder="1" applyAlignment="1" quotePrefix="1">
      <alignment horizontal="right" wrapText="1"/>
    </xf>
    <xf numFmtId="190" fontId="3" fillId="0" borderId="0" xfId="15" applyNumberFormat="1" applyFont="1" applyFill="1" applyAlignment="1">
      <alignment horizontal="right"/>
    </xf>
    <xf numFmtId="188" fontId="3" fillId="0" borderId="0" xfId="0" applyNumberFormat="1" applyFont="1" applyFill="1" applyBorder="1" applyAlignment="1" quotePrefix="1">
      <alignment horizontal="left"/>
    </xf>
    <xf numFmtId="9" fontId="3" fillId="0" borderId="0" xfId="0" applyNumberFormat="1" applyFont="1" applyFill="1" applyBorder="1" applyAlignment="1" quotePrefix="1">
      <alignment horizontal="left"/>
    </xf>
    <xf numFmtId="184" fontId="51" fillId="0" borderId="0" xfId="15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2" fontId="26" fillId="0" borderId="0" xfId="26" applyNumberFormat="1" applyFont="1" applyFill="1" applyAlignment="1">
      <alignment horizontal="right"/>
      <protection/>
    </xf>
    <xf numFmtId="2" fontId="23" fillId="0" borderId="0" xfId="26" applyNumberFormat="1" applyFont="1" applyFill="1" applyAlignment="1">
      <alignment horizontal="right"/>
      <protection/>
    </xf>
    <xf numFmtId="0" fontId="3" fillId="0" borderId="0" xfId="0" applyFont="1" applyFill="1" applyAlignment="1" quotePrefix="1">
      <alignment horizontal="right"/>
    </xf>
    <xf numFmtId="0" fontId="35" fillId="0" borderId="0" xfId="0" applyFont="1" applyFill="1" applyAlignment="1">
      <alignment horizontal="right"/>
    </xf>
    <xf numFmtId="0" fontId="15" fillId="0" borderId="0" xfId="0" applyFont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14" fontId="23" fillId="0" borderId="3" xfId="0" applyNumberFormat="1" applyFont="1" applyBorder="1" applyAlignment="1">
      <alignment horizontal="right" vertical="top" wrapText="1"/>
    </xf>
    <xf numFmtId="14" fontId="23" fillId="0" borderId="5" xfId="0" applyNumberFormat="1" applyFont="1" applyBorder="1" applyAlignment="1">
      <alignment horizontal="right" vertical="top" wrapText="1"/>
    </xf>
    <xf numFmtId="0" fontId="15" fillId="0" borderId="13" xfId="0" applyFont="1" applyBorder="1" applyAlignment="1">
      <alignment horizontal="center" vertical="top" wrapText="1"/>
    </xf>
    <xf numFmtId="189" fontId="53" fillId="0" borderId="0" xfId="26" applyNumberFormat="1" applyFont="1" applyFill="1" applyAlignment="1">
      <alignment horizontal="right"/>
      <protection/>
    </xf>
    <xf numFmtId="0" fontId="3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14" fontId="27" fillId="0" borderId="0" xfId="0" applyNumberFormat="1" applyFont="1" applyAlignment="1">
      <alignment wrapText="1"/>
    </xf>
    <xf numFmtId="0" fontId="27" fillId="0" borderId="0" xfId="0" applyFont="1" applyAlignment="1">
      <alignment wrapText="1"/>
    </xf>
    <xf numFmtId="4" fontId="3" fillId="0" borderId="0" xfId="15" applyNumberFormat="1" applyFont="1" applyFill="1" applyAlignment="1">
      <alignment horizontal="right"/>
    </xf>
    <xf numFmtId="0" fontId="15" fillId="0" borderId="0" xfId="35" applyFont="1" applyFill="1" applyAlignment="1" applyProtection="1">
      <alignment horizontal="left"/>
      <protection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26" fillId="0" borderId="11" xfId="0" applyFont="1" applyFill="1" applyBorder="1" applyAlignment="1">
      <alignment horizontal="center" vertical="distributed"/>
    </xf>
    <xf numFmtId="0" fontId="26" fillId="0" borderId="11" xfId="0" applyFont="1" applyFill="1" applyBorder="1" applyAlignment="1">
      <alignment horizontal="left" vertical="distributed"/>
    </xf>
    <xf numFmtId="0" fontId="5" fillId="0" borderId="0" xfId="26" applyFont="1" applyFill="1">
      <alignment/>
      <protection/>
    </xf>
    <xf numFmtId="0" fontId="68" fillId="0" borderId="0" xfId="0" applyFont="1" applyAlignment="1">
      <alignment/>
    </xf>
    <xf numFmtId="0" fontId="26" fillId="0" borderId="15" xfId="0" applyFont="1" applyBorder="1" applyAlignment="1">
      <alignment horizontal="center" vertical="distributed"/>
    </xf>
    <xf numFmtId="0" fontId="26" fillId="0" borderId="7" xfId="0" applyFont="1" applyBorder="1" applyAlignment="1">
      <alignment horizontal="center" vertical="justify"/>
    </xf>
    <xf numFmtId="0" fontId="26" fillId="0" borderId="8" xfId="0" applyFont="1" applyBorder="1" applyAlignment="1">
      <alignment horizontal="center" vertical="distributed"/>
    </xf>
    <xf numFmtId="0" fontId="26" fillId="0" borderId="9" xfId="0" applyFont="1" applyBorder="1" applyAlignment="1">
      <alignment horizontal="center" vertical="distributed"/>
    </xf>
    <xf numFmtId="0" fontId="26" fillId="0" borderId="4" xfId="0" applyFont="1" applyBorder="1" applyAlignment="1">
      <alignment horizontal="center" vertical="distributed"/>
    </xf>
    <xf numFmtId="0" fontId="26" fillId="0" borderId="1" xfId="0" applyFont="1" applyBorder="1" applyAlignment="1">
      <alignment horizontal="center" vertical="justify"/>
    </xf>
    <xf numFmtId="0" fontId="26" fillId="0" borderId="1" xfId="0" applyFont="1" applyBorder="1" applyAlignment="1">
      <alignment horizontal="center" vertical="distributed"/>
    </xf>
    <xf numFmtId="0" fontId="26" fillId="0" borderId="5" xfId="0" applyFont="1" applyBorder="1" applyAlignment="1">
      <alignment horizontal="center" vertical="distributed"/>
    </xf>
    <xf numFmtId="176" fontId="26" fillId="0" borderId="0" xfId="0" applyNumberFormat="1" applyFont="1" applyFill="1" applyBorder="1" applyAlignment="1" applyProtection="1">
      <alignment horizontal="left"/>
      <protection/>
    </xf>
    <xf numFmtId="0" fontId="0" fillId="0" borderId="3" xfId="0" applyBorder="1" applyAlignment="1">
      <alignment/>
    </xf>
    <xf numFmtId="0" fontId="23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6" fillId="0" borderId="0" xfId="0" applyFont="1" applyFill="1" applyBorder="1" applyAlignment="1">
      <alignment/>
    </xf>
    <xf numFmtId="0" fontId="23" fillId="0" borderId="14" xfId="0" applyFont="1" applyBorder="1" applyAlignment="1">
      <alignment horizontal="center"/>
    </xf>
    <xf numFmtId="3" fontId="26" fillId="0" borderId="0" xfId="0" applyNumberFormat="1" applyFont="1" applyFill="1" applyBorder="1" applyAlignment="1">
      <alignment horizontal="right"/>
    </xf>
    <xf numFmtId="176" fontId="23" fillId="0" borderId="9" xfId="0" applyNumberFormat="1" applyFont="1" applyFill="1" applyBorder="1" applyAlignment="1" applyProtection="1">
      <alignment horizontal="left"/>
      <protection/>
    </xf>
    <xf numFmtId="176" fontId="23" fillId="0" borderId="3" xfId="0" applyNumberFormat="1" applyFont="1" applyFill="1" applyBorder="1" applyAlignment="1" applyProtection="1">
      <alignment horizontal="left"/>
      <protection/>
    </xf>
    <xf numFmtId="176" fontId="23" fillId="0" borderId="11" xfId="0" applyNumberFormat="1" applyFont="1" applyFill="1" applyBorder="1" applyAlignment="1" applyProtection="1">
      <alignment horizontal="left"/>
      <protection/>
    </xf>
    <xf numFmtId="0" fontId="23" fillId="0" borderId="14" xfId="0" applyFont="1" applyBorder="1" applyAlignment="1">
      <alignment horizontal="right"/>
    </xf>
    <xf numFmtId="176" fontId="23" fillId="0" borderId="0" xfId="0" applyNumberFormat="1" applyFont="1" applyFill="1" applyBorder="1" applyAlignment="1" applyProtection="1">
      <alignment horizontal="left"/>
      <protection/>
    </xf>
    <xf numFmtId="176" fontId="23" fillId="0" borderId="2" xfId="0" applyNumberFormat="1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176" fontId="23" fillId="0" borderId="1" xfId="0" applyNumberFormat="1" applyFont="1" applyFill="1" applyBorder="1" applyAlignment="1" applyProtection="1">
      <alignment horizontal="left"/>
      <protection/>
    </xf>
    <xf numFmtId="0" fontId="23" fillId="0" borderId="0" xfId="28" applyFont="1" applyAlignment="1">
      <alignment horizontal="left"/>
      <protection/>
    </xf>
    <xf numFmtId="0" fontId="2" fillId="0" borderId="0" xfId="36" applyFont="1" applyBorder="1">
      <alignment/>
      <protection/>
    </xf>
    <xf numFmtId="0" fontId="32" fillId="0" borderId="0" xfId="36" applyFont="1" applyBorder="1">
      <alignment/>
      <protection/>
    </xf>
    <xf numFmtId="0" fontId="5" fillId="0" borderId="0" xfId="36" applyFont="1" applyBorder="1">
      <alignment/>
      <protection/>
    </xf>
    <xf numFmtId="0" fontId="67" fillId="0" borderId="0" xfId="0" applyFont="1" applyBorder="1" applyAlignment="1">
      <alignment/>
    </xf>
    <xf numFmtId="0" fontId="23" fillId="0" borderId="1" xfId="36" applyFont="1" applyBorder="1">
      <alignment/>
      <protection/>
    </xf>
    <xf numFmtId="0" fontId="26" fillId="0" borderId="1" xfId="36" applyFont="1" applyBorder="1" applyAlignment="1">
      <alignment horizontal="right" wrapText="1"/>
      <protection/>
    </xf>
    <xf numFmtId="0" fontId="23" fillId="0" borderId="1" xfId="36" applyFont="1" applyBorder="1" applyAlignment="1">
      <alignment horizontal="right" wrapText="1"/>
      <protection/>
    </xf>
    <xf numFmtId="4" fontId="32" fillId="0" borderId="0" xfId="0" applyNumberFormat="1" applyFont="1" applyFill="1" applyBorder="1" applyAlignment="1">
      <alignment horizontal="right"/>
    </xf>
    <xf numFmtId="3" fontId="32" fillId="0" borderId="0" xfId="15" applyNumberFormat="1" applyFont="1" applyFill="1" applyAlignment="1" quotePrefix="1">
      <alignment horizontal="right"/>
    </xf>
    <xf numFmtId="0" fontId="15" fillId="0" borderId="3" xfId="0" applyFont="1" applyBorder="1" applyAlignment="1">
      <alignment horizontal="center" vertical="top" wrapText="1"/>
    </xf>
    <xf numFmtId="177" fontId="23" fillId="0" borderId="0" xfId="15" applyNumberFormat="1" applyFont="1" applyBorder="1" applyAlignment="1">
      <alignment horizontal="right" wrapText="1"/>
    </xf>
    <xf numFmtId="0" fontId="23" fillId="0" borderId="2" xfId="0" applyFont="1" applyFill="1" applyBorder="1" applyAlignment="1" quotePrefix="1">
      <alignment horizontal="center"/>
    </xf>
    <xf numFmtId="0" fontId="23" fillId="0" borderId="10" xfId="0" applyFont="1" applyFill="1" applyBorder="1" applyAlignment="1" quotePrefix="1">
      <alignment horizontal="center"/>
    </xf>
    <xf numFmtId="3" fontId="23" fillId="0" borderId="0" xfId="0" applyNumberFormat="1" applyFont="1" applyAlignment="1">
      <alignment horizontal="right" wrapText="1"/>
    </xf>
    <xf numFmtId="4" fontId="3" fillId="0" borderId="0" xfId="0" applyNumberFormat="1" applyFont="1" applyFill="1" applyBorder="1" applyAlignment="1">
      <alignment horizontal="right"/>
    </xf>
    <xf numFmtId="184" fontId="32" fillId="0" borderId="0" xfId="15" applyNumberFormat="1" applyFont="1" applyFill="1" applyBorder="1" applyAlignment="1">
      <alignment horizontal="center"/>
    </xf>
    <xf numFmtId="0" fontId="0" fillId="0" borderId="0" xfId="36" applyFont="1">
      <alignment/>
      <protection/>
    </xf>
    <xf numFmtId="0" fontId="23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8" xfId="0" applyFont="1" applyFill="1" applyBorder="1" applyAlignment="1">
      <alignment/>
    </xf>
    <xf numFmtId="0" fontId="23" fillId="0" borderId="9" xfId="0" applyFont="1" applyBorder="1" applyAlignment="1">
      <alignment/>
    </xf>
    <xf numFmtId="176" fontId="23" fillId="0" borderId="5" xfId="0" applyNumberFormat="1" applyFont="1" applyFill="1" applyBorder="1" applyAlignment="1" applyProtection="1">
      <alignment horizontal="left"/>
      <protection/>
    </xf>
    <xf numFmtId="176" fontId="32" fillId="0" borderId="0" xfId="0" applyNumberFormat="1" applyFont="1" applyFill="1" applyBorder="1" applyAlignment="1" quotePrefix="1">
      <alignment horizontal="right" wrapText="1"/>
    </xf>
    <xf numFmtId="14" fontId="3" fillId="0" borderId="1" xfId="0" applyNumberFormat="1" applyFont="1" applyFill="1" applyBorder="1" applyAlignment="1" quotePrefix="1">
      <alignment horizontal="right"/>
    </xf>
    <xf numFmtId="180" fontId="26" fillId="0" borderId="8" xfId="30" applyNumberFormat="1" applyFont="1" applyFill="1" applyBorder="1" applyAlignment="1" applyProtection="1">
      <alignment horizontal="right"/>
      <protection/>
    </xf>
    <xf numFmtId="3" fontId="26" fillId="0" borderId="1" xfId="27" applyNumberFormat="1" applyFont="1" applyBorder="1">
      <alignment/>
      <protection/>
    </xf>
    <xf numFmtId="0" fontId="3" fillId="0" borderId="0" xfId="36" applyFont="1">
      <alignment/>
      <protection/>
    </xf>
    <xf numFmtId="0" fontId="69" fillId="0" borderId="0" xfId="0" applyFont="1" applyAlignment="1">
      <alignment wrapText="1"/>
    </xf>
    <xf numFmtId="0" fontId="69" fillId="0" borderId="0" xfId="0" applyFont="1" applyAlignment="1">
      <alignment/>
    </xf>
    <xf numFmtId="0" fontId="58" fillId="0" borderId="0" xfId="0" applyFont="1" applyAlignment="1">
      <alignment/>
    </xf>
    <xf numFmtId="177" fontId="23" fillId="0" borderId="1" xfId="15" applyNumberFormat="1" applyFont="1" applyBorder="1" applyAlignment="1">
      <alignment horizontal="right" wrapText="1"/>
    </xf>
    <xf numFmtId="181" fontId="23" fillId="0" borderId="2" xfId="0" applyNumberFormat="1" applyFont="1" applyBorder="1" applyAlignment="1">
      <alignment horizontal="right"/>
    </xf>
    <xf numFmtId="0" fontId="23" fillId="0" borderId="10" xfId="0" applyFont="1" applyFill="1" applyBorder="1" applyAlignment="1">
      <alignment/>
    </xf>
    <xf numFmtId="0" fontId="3" fillId="0" borderId="1" xfId="0" applyFont="1" applyFill="1" applyBorder="1" applyAlignment="1">
      <alignment horizontal="right" wrapText="1"/>
    </xf>
    <xf numFmtId="0" fontId="23" fillId="0" borderId="2" xfId="0" applyFont="1" applyFill="1" applyBorder="1" applyAlignment="1">
      <alignment horizontal="right"/>
    </xf>
    <xf numFmtId="181" fontId="23" fillId="0" borderId="10" xfId="0" applyNumberFormat="1" applyFont="1" applyFill="1" applyBorder="1" applyAlignment="1">
      <alignment horizontal="right"/>
    </xf>
    <xf numFmtId="0" fontId="52" fillId="0" borderId="0" xfId="28" applyFont="1" applyBorder="1" applyAlignment="1">
      <alignment horizontal="right"/>
      <protection/>
    </xf>
    <xf numFmtId="0" fontId="52" fillId="0" borderId="0" xfId="28" applyFont="1" applyBorder="1" applyAlignment="1">
      <alignment horizontal="center"/>
      <protection/>
    </xf>
    <xf numFmtId="186" fontId="26" fillId="0" borderId="0" xfId="18" applyNumberFormat="1" applyFont="1" applyAlignment="1">
      <alignment/>
    </xf>
    <xf numFmtId="0" fontId="26" fillId="0" borderId="0" xfId="28" applyFont="1" applyBorder="1" applyAlignment="1">
      <alignment/>
      <protection/>
    </xf>
    <xf numFmtId="176" fontId="23" fillId="0" borderId="10" xfId="0" applyNumberFormat="1" applyFont="1" applyBorder="1" applyAlignment="1">
      <alignment horizontal="right"/>
    </xf>
    <xf numFmtId="176" fontId="23" fillId="0" borderId="3" xfId="0" applyNumberFormat="1" applyFont="1" applyBorder="1" applyAlignment="1">
      <alignment horizontal="left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184" fontId="23" fillId="0" borderId="0" xfId="15" applyNumberFormat="1" applyFont="1" applyFill="1" applyBorder="1" applyAlignment="1">
      <alignment/>
    </xf>
    <xf numFmtId="184" fontId="23" fillId="0" borderId="1" xfId="15" applyNumberFormat="1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3" fontId="73" fillId="0" borderId="0" xfId="0" applyNumberFormat="1" applyFont="1" applyFill="1" applyAlignment="1">
      <alignment/>
    </xf>
    <xf numFmtId="174" fontId="72" fillId="0" borderId="0" xfId="0" applyNumberFormat="1" applyFont="1" applyAlignment="1">
      <alignment/>
    </xf>
    <xf numFmtId="9" fontId="72" fillId="0" borderId="0" xfId="0" applyNumberFormat="1" applyFont="1" applyAlignment="1" quotePrefix="1">
      <alignment horizontal="right"/>
    </xf>
    <xf numFmtId="3" fontId="73" fillId="0" borderId="0" xfId="0" applyNumberFormat="1" applyFont="1" applyAlignment="1">
      <alignment/>
    </xf>
    <xf numFmtId="3" fontId="72" fillId="0" borderId="0" xfId="0" applyNumberFormat="1" applyFont="1" applyAlignment="1">
      <alignment/>
    </xf>
    <xf numFmtId="0" fontId="1" fillId="0" borderId="0" xfId="0" applyFont="1" applyAlignment="1">
      <alignment/>
    </xf>
    <xf numFmtId="0" fontId="72" fillId="0" borderId="0" xfId="26" applyFont="1">
      <alignment/>
      <protection/>
    </xf>
    <xf numFmtId="0" fontId="72" fillId="0" borderId="0" xfId="0" applyFont="1" applyFill="1" applyAlignment="1">
      <alignment/>
    </xf>
    <xf numFmtId="0" fontId="57" fillId="0" borderId="0" xfId="0" applyFont="1" applyAlignment="1" quotePrefix="1">
      <alignment/>
    </xf>
    <xf numFmtId="192" fontId="23" fillId="0" borderId="2" xfId="0" applyNumberFormat="1" applyFont="1" applyBorder="1" applyAlignment="1">
      <alignment horizontal="right" wrapText="1"/>
    </xf>
    <xf numFmtId="192" fontId="23" fillId="0" borderId="10" xfId="0" applyNumberFormat="1" applyFont="1" applyBorder="1" applyAlignment="1">
      <alignment horizontal="right" wrapText="1"/>
    </xf>
    <xf numFmtId="192" fontId="23" fillId="0" borderId="0" xfId="0" applyNumberFormat="1" applyFont="1" applyAlignment="1">
      <alignment wrapText="1"/>
    </xf>
    <xf numFmtId="0" fontId="32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32" fillId="0" borderId="15" xfId="0" applyFont="1" applyFill="1" applyBorder="1" applyAlignment="1">
      <alignment horizontal="center" wrapText="1"/>
    </xf>
    <xf numFmtId="0" fontId="74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right" vertical="top" wrapText="1"/>
    </xf>
    <xf numFmtId="0" fontId="39" fillId="0" borderId="0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193" fontId="3" fillId="0" borderId="2" xfId="0" applyNumberFormat="1" applyFont="1" applyFill="1" applyBorder="1" applyAlignment="1">
      <alignment horizontal="right"/>
    </xf>
    <xf numFmtId="193" fontId="3" fillId="0" borderId="3" xfId="0" applyNumberFormat="1" applyFont="1" applyFill="1" applyBorder="1" applyAlignment="1">
      <alignment horizontal="center"/>
    </xf>
    <xf numFmtId="193" fontId="3" fillId="0" borderId="0" xfId="0" applyNumberFormat="1" applyFont="1" applyFill="1" applyBorder="1" applyAlignment="1">
      <alignment horizontal="center"/>
    </xf>
    <xf numFmtId="193" fontId="3" fillId="0" borderId="16" xfId="0" applyNumberFormat="1" applyFont="1" applyFill="1" applyBorder="1" applyAlignment="1">
      <alignment horizontal="center"/>
    </xf>
    <xf numFmtId="193" fontId="32" fillId="0" borderId="17" xfId="0" applyNumberFormat="1" applyFont="1" applyFill="1" applyBorder="1" applyAlignment="1">
      <alignment horizontal="right"/>
    </xf>
    <xf numFmtId="193" fontId="32" fillId="0" borderId="3" xfId="0" applyNumberFormat="1" applyFont="1" applyFill="1" applyBorder="1" applyAlignment="1">
      <alignment horizontal="center"/>
    </xf>
    <xf numFmtId="194" fontId="32" fillId="0" borderId="6" xfId="0" applyNumberFormat="1" applyFont="1" applyFill="1" applyBorder="1" applyAlignment="1">
      <alignment horizontal="center"/>
    </xf>
    <xf numFmtId="177" fontId="5" fillId="0" borderId="0" xfId="15" applyNumberFormat="1" applyFont="1" applyFill="1" applyAlignment="1">
      <alignment/>
    </xf>
    <xf numFmtId="177" fontId="5" fillId="0" borderId="0" xfId="15" applyNumberFormat="1" applyFont="1" applyFill="1" applyBorder="1" applyAlignment="1">
      <alignment/>
    </xf>
    <xf numFmtId="177" fontId="5" fillId="0" borderId="0" xfId="15" applyNumberFormat="1" applyFont="1" applyFill="1" applyAlignment="1">
      <alignment horizontal="right"/>
    </xf>
    <xf numFmtId="0" fontId="3" fillId="0" borderId="3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193" fontId="3" fillId="0" borderId="10" xfId="0" applyNumberFormat="1" applyFont="1" applyFill="1" applyBorder="1" applyAlignment="1">
      <alignment horizontal="right"/>
    </xf>
    <xf numFmtId="193" fontId="3" fillId="0" borderId="5" xfId="0" applyNumberFormat="1" applyFont="1" applyFill="1" applyBorder="1" applyAlignment="1">
      <alignment horizontal="center"/>
    </xf>
    <xf numFmtId="193" fontId="3" fillId="0" borderId="1" xfId="0" applyNumberFormat="1" applyFont="1" applyFill="1" applyBorder="1" applyAlignment="1">
      <alignment horizontal="center"/>
    </xf>
    <xf numFmtId="193" fontId="3" fillId="0" borderId="18" xfId="0" applyNumberFormat="1" applyFont="1" applyFill="1" applyBorder="1" applyAlignment="1">
      <alignment horizontal="center"/>
    </xf>
    <xf numFmtId="193" fontId="32" fillId="0" borderId="19" xfId="0" applyNumberFormat="1" applyFont="1" applyFill="1" applyBorder="1" applyAlignment="1">
      <alignment horizontal="right"/>
    </xf>
    <xf numFmtId="193" fontId="32" fillId="0" borderId="5" xfId="0" applyNumberFormat="1" applyFont="1" applyFill="1" applyBorder="1" applyAlignment="1">
      <alignment horizontal="center"/>
    </xf>
    <xf numFmtId="194" fontId="32" fillId="0" borderId="4" xfId="0" applyNumberFormat="1" applyFont="1" applyFill="1" applyBorder="1" applyAlignment="1">
      <alignment horizontal="center"/>
    </xf>
    <xf numFmtId="193" fontId="5" fillId="0" borderId="0" xfId="0" applyNumberFormat="1" applyFont="1" applyFill="1" applyAlignment="1">
      <alignment/>
    </xf>
    <xf numFmtId="0" fontId="32" fillId="0" borderId="2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 horizontal="right" vertical="top" wrapText="1"/>
    </xf>
    <xf numFmtId="0" fontId="8" fillId="0" borderId="21" xfId="0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94" fontId="32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2" fillId="0" borderId="7" xfId="0" applyFont="1" applyFill="1" applyBorder="1" applyAlignment="1">
      <alignment horizontal="right"/>
    </xf>
    <xf numFmtId="0" fontId="32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193" fontId="3" fillId="0" borderId="2" xfId="15" applyNumberFormat="1" applyFont="1" applyFill="1" applyBorder="1" applyAlignment="1">
      <alignment horizontal="right"/>
    </xf>
    <xf numFmtId="193" fontId="3" fillId="0" borderId="3" xfId="15" applyNumberFormat="1" applyFont="1" applyFill="1" applyBorder="1" applyAlignment="1">
      <alignment horizontal="center"/>
    </xf>
    <xf numFmtId="193" fontId="3" fillId="0" borderId="0" xfId="15" applyNumberFormat="1" applyFont="1" applyFill="1" applyBorder="1" applyAlignment="1">
      <alignment horizontal="center"/>
    </xf>
    <xf numFmtId="194" fontId="32" fillId="0" borderId="6" xfId="15" applyNumberFormat="1" applyFont="1" applyFill="1" applyBorder="1" applyAlignment="1">
      <alignment horizontal="center" vertical="center" readingOrder="1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0" fillId="0" borderId="0" xfId="0" applyFont="1" applyAlignment="1">
      <alignment vertical="center" wrapText="1"/>
    </xf>
    <xf numFmtId="0" fontId="8" fillId="0" borderId="0" xfId="29" applyFont="1">
      <alignment vertical="center"/>
      <protection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3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2" fillId="0" borderId="23" xfId="0" applyFont="1" applyBorder="1" applyAlignment="1" quotePrefix="1">
      <alignment horizontal="right" vertical="top" wrapText="1"/>
    </xf>
    <xf numFmtId="15" fontId="3" fillId="0" borderId="23" xfId="0" applyNumberFormat="1" applyFont="1" applyBorder="1" applyAlignment="1" quotePrefix="1">
      <alignment horizontal="right" vertical="top" wrapText="1"/>
    </xf>
    <xf numFmtId="0" fontId="3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76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"/>
    </xf>
    <xf numFmtId="177" fontId="77" fillId="0" borderId="0" xfId="15" applyNumberFormat="1" applyFont="1" applyAlignment="1">
      <alignment horizontal="right" vertical="top" wrapText="1"/>
    </xf>
    <xf numFmtId="177" fontId="78" fillId="0" borderId="0" xfId="15" applyNumberFormat="1" applyFont="1" applyAlignment="1">
      <alignment horizontal="right" vertical="top" wrapText="1"/>
    </xf>
    <xf numFmtId="0" fontId="77" fillId="0" borderId="0" xfId="0" applyFont="1" applyAlignment="1">
      <alignment horizontal="right" vertical="top" wrapText="1"/>
    </xf>
    <xf numFmtId="0" fontId="78" fillId="0" borderId="0" xfId="0" applyFont="1" applyAlignment="1">
      <alignment horizontal="right" vertical="top" wrapText="1"/>
    </xf>
    <xf numFmtId="0" fontId="32" fillId="0" borderId="0" xfId="0" applyFont="1" applyAlignment="1">
      <alignment horizontal="right" vertical="top" wrapText="1"/>
    </xf>
    <xf numFmtId="0" fontId="3" fillId="0" borderId="0" xfId="29" applyFont="1">
      <alignment vertical="center"/>
      <protection/>
    </xf>
    <xf numFmtId="0" fontId="79" fillId="0" borderId="0" xfId="0" applyFont="1" applyAlignment="1">
      <alignment horizontal="right" vertical="top" wrapText="1"/>
    </xf>
    <xf numFmtId="0" fontId="80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3" fillId="0" borderId="23" xfId="0" applyFont="1" applyBorder="1" applyAlignment="1">
      <alignment/>
    </xf>
    <xf numFmtId="0" fontId="32" fillId="0" borderId="0" xfId="0" applyFont="1" applyBorder="1" applyAlignment="1">
      <alignment horizontal="right" vertical="top" wrapText="1"/>
    </xf>
    <xf numFmtId="15" fontId="3" fillId="0" borderId="0" xfId="0" applyNumberFormat="1" applyFont="1" applyBorder="1" applyAlignment="1" quotePrefix="1">
      <alignment horizontal="right" vertical="top" wrapText="1"/>
    </xf>
    <xf numFmtId="10" fontId="32" fillId="0" borderId="0" xfId="0" applyNumberFormat="1" applyFont="1" applyAlignment="1">
      <alignment vertical="justify"/>
    </xf>
    <xf numFmtId="10" fontId="3" fillId="0" borderId="0" xfId="0" applyNumberFormat="1" applyFont="1" applyAlignment="1">
      <alignment vertical="justify"/>
    </xf>
    <xf numFmtId="10" fontId="3" fillId="0" borderId="0" xfId="0" applyNumberFormat="1" applyFont="1" applyAlignment="1">
      <alignment/>
    </xf>
    <xf numFmtId="0" fontId="32" fillId="0" borderId="23" xfId="0" applyFont="1" applyBorder="1" applyAlignment="1">
      <alignment horizontal="right" vertical="top" wrapText="1"/>
    </xf>
    <xf numFmtId="0" fontId="3" fillId="0" borderId="0" xfId="0" applyFont="1" applyBorder="1" applyAlignment="1" quotePrefix="1">
      <alignment horizontal="left" vertical="top" wrapText="1" indent="1"/>
    </xf>
    <xf numFmtId="10" fontId="32" fillId="0" borderId="0" xfId="0" applyNumberFormat="1" applyFont="1" applyAlignment="1">
      <alignment/>
    </xf>
    <xf numFmtId="172" fontId="32" fillId="0" borderId="0" xfId="20" applyFont="1" applyAlignment="1">
      <alignment horizontal="right" vertical="top" wrapText="1"/>
    </xf>
    <xf numFmtId="0" fontId="3" fillId="0" borderId="0" xfId="0" applyFont="1" applyAlignment="1" quotePrefix="1">
      <alignment horizontal="left" vertical="top" wrapText="1" indent="1"/>
    </xf>
    <xf numFmtId="0" fontId="5" fillId="0" borderId="0" xfId="0" applyFont="1" applyAlignment="1">
      <alignment horizontal="right" vertical="top" wrapText="1"/>
    </xf>
    <xf numFmtId="0" fontId="81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4" fontId="32" fillId="0" borderId="0" xfId="0" applyNumberFormat="1" applyFont="1" applyBorder="1" applyAlignment="1" quotePrefix="1">
      <alignment horizontal="right" vertical="top" wrapText="1"/>
    </xf>
    <xf numFmtId="0" fontId="3" fillId="0" borderId="0" xfId="0" applyFont="1" applyBorder="1" applyAlignment="1">
      <alignment horizontal="right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Border="1" applyAlignment="1">
      <alignment/>
    </xf>
    <xf numFmtId="0" fontId="83" fillId="0" borderId="0" xfId="0" applyFont="1" applyAlignment="1">
      <alignment horizontal="right"/>
    </xf>
    <xf numFmtId="0" fontId="85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87" fillId="0" borderId="0" xfId="0" applyFont="1" applyAlignment="1">
      <alignment/>
    </xf>
    <xf numFmtId="0" fontId="72" fillId="0" borderId="0" xfId="0" applyFont="1" applyAlignment="1">
      <alignment/>
    </xf>
    <xf numFmtId="2" fontId="72" fillId="0" borderId="0" xfId="0" applyNumberFormat="1" applyFont="1" applyAlignment="1">
      <alignment/>
    </xf>
    <xf numFmtId="0" fontId="72" fillId="0" borderId="0" xfId="0" applyFont="1" applyBorder="1" applyAlignment="1">
      <alignment/>
    </xf>
    <xf numFmtId="0" fontId="75" fillId="0" borderId="0" xfId="0" applyFont="1" applyAlignment="1">
      <alignment/>
    </xf>
    <xf numFmtId="192" fontId="32" fillId="0" borderId="0" xfId="0" applyNumberFormat="1" applyFont="1" applyAlignment="1" quotePrefix="1">
      <alignment horizontal="right"/>
    </xf>
    <xf numFmtId="192" fontId="32" fillId="0" borderId="0" xfId="0" applyNumberFormat="1" applyFont="1" applyAlignment="1" quotePrefix="1">
      <alignment/>
    </xf>
    <xf numFmtId="0" fontId="89" fillId="0" borderId="0" xfId="0" applyFont="1" applyAlignment="1">
      <alignment/>
    </xf>
    <xf numFmtId="0" fontId="39" fillId="0" borderId="0" xfId="0" applyFont="1" applyAlignment="1">
      <alignment/>
    </xf>
    <xf numFmtId="0" fontId="27" fillId="0" borderId="0" xfId="0" applyFont="1" applyAlignment="1">
      <alignment/>
    </xf>
    <xf numFmtId="196" fontId="32" fillId="0" borderId="1" xfId="0" applyNumberFormat="1" applyFont="1" applyFill="1" applyBorder="1" applyAlignment="1" quotePrefix="1">
      <alignment horizontal="right"/>
    </xf>
    <xf numFmtId="200" fontId="32" fillId="0" borderId="0" xfId="15" applyNumberFormat="1" applyFont="1" applyFill="1" applyBorder="1" applyAlignment="1">
      <alignment horizontal="left"/>
    </xf>
    <xf numFmtId="0" fontId="18" fillId="0" borderId="0" xfId="25" applyFont="1" applyBorder="1" quotePrefix="1">
      <alignment/>
      <protection/>
    </xf>
    <xf numFmtId="0" fontId="0" fillId="0" borderId="0" xfId="0" applyFont="1" applyBorder="1" applyAlignment="1">
      <alignment/>
    </xf>
    <xf numFmtId="14" fontId="3" fillId="0" borderId="0" xfId="0" applyNumberFormat="1" applyFont="1" applyBorder="1" applyAlignment="1" quotePrefix="1">
      <alignment horizontal="right" vertical="top" wrapText="1"/>
    </xf>
    <xf numFmtId="172" fontId="3" fillId="0" borderId="0" xfId="20" applyFont="1" applyAlignment="1">
      <alignment horizontal="right" vertical="top" wrapText="1"/>
    </xf>
    <xf numFmtId="176" fontId="26" fillId="0" borderId="9" xfId="0" applyNumberFormat="1" applyFont="1" applyFill="1" applyBorder="1" applyAlignment="1" applyProtection="1">
      <alignment horizontal="left"/>
      <protection/>
    </xf>
    <xf numFmtId="0" fontId="0" fillId="0" borderId="3" xfId="0" applyFill="1" applyBorder="1" applyAlignment="1">
      <alignment/>
    </xf>
    <xf numFmtId="176" fontId="26" fillId="0" borderId="5" xfId="0" applyNumberFormat="1" applyFont="1" applyFill="1" applyBorder="1" applyAlignment="1" applyProtection="1">
      <alignment horizontal="left"/>
      <protection/>
    </xf>
    <xf numFmtId="192" fontId="26" fillId="0" borderId="1" xfId="0" applyNumberFormat="1" applyFont="1" applyBorder="1" applyAlignment="1" quotePrefix="1">
      <alignment horizontal="right"/>
    </xf>
    <xf numFmtId="192" fontId="23" fillId="0" borderId="1" xfId="0" applyNumberFormat="1" applyFont="1" applyBorder="1" applyAlignment="1">
      <alignment/>
    </xf>
    <xf numFmtId="192" fontId="23" fillId="0" borderId="1" xfId="0" applyNumberFormat="1" applyFont="1" applyBorder="1" applyAlignment="1" quotePrefix="1">
      <alignment horizontal="right"/>
    </xf>
    <xf numFmtId="192" fontId="3" fillId="0" borderId="1" xfId="0" applyNumberFormat="1" applyFont="1" applyFill="1" applyBorder="1" applyAlignment="1">
      <alignment horizontal="center"/>
    </xf>
    <xf numFmtId="192" fontId="30" fillId="0" borderId="0" xfId="36" applyNumberFormat="1" applyFont="1" applyBorder="1" applyAlignment="1">
      <alignment horizontal="center"/>
      <protection/>
    </xf>
    <xf numFmtId="0" fontId="57" fillId="0" borderId="0" xfId="0" applyFont="1" applyFill="1" applyAlignment="1">
      <alignment/>
    </xf>
    <xf numFmtId="0" fontId="8" fillId="0" borderId="0" xfId="29" applyFont="1" applyAlignment="1">
      <alignment horizontal="center" vertical="center"/>
      <protection/>
    </xf>
    <xf numFmtId="192" fontId="3" fillId="0" borderId="1" xfId="0" applyNumberFormat="1" applyFont="1" applyFill="1" applyBorder="1" applyAlignment="1" quotePrefix="1">
      <alignment horizontal="center"/>
    </xf>
    <xf numFmtId="0" fontId="30" fillId="0" borderId="0" xfId="0" applyFont="1" applyAlignment="1">
      <alignment horizontal="left" wrapText="1"/>
    </xf>
    <xf numFmtId="0" fontId="26" fillId="0" borderId="13" xfId="0" applyFont="1" applyFill="1" applyBorder="1" applyAlignment="1">
      <alignment horizontal="center" vertical="distributed"/>
    </xf>
    <xf numFmtId="0" fontId="26" fillId="0" borderId="11" xfId="0" applyFont="1" applyFill="1" applyBorder="1" applyAlignment="1">
      <alignment horizontal="center" vertical="distributed"/>
    </xf>
    <xf numFmtId="0" fontId="26" fillId="0" borderId="10" xfId="30" applyFont="1" applyFill="1" applyBorder="1" applyAlignment="1">
      <alignment horizontal="left" wrapText="1"/>
      <protection/>
    </xf>
    <xf numFmtId="0" fontId="26" fillId="0" borderId="5" xfId="30" applyFont="1" applyFill="1" applyBorder="1" applyAlignment="1">
      <alignment horizontal="left" wrapText="1"/>
      <protection/>
    </xf>
    <xf numFmtId="0" fontId="26" fillId="0" borderId="14" xfId="0" applyFont="1" applyFill="1" applyBorder="1" applyAlignment="1">
      <alignment horizontal="center" vertical="distributed"/>
    </xf>
    <xf numFmtId="0" fontId="26" fillId="0" borderId="13" xfId="0" applyFont="1" applyBorder="1" applyAlignment="1">
      <alignment horizontal="center" vertical="distributed"/>
    </xf>
    <xf numFmtId="0" fontId="26" fillId="0" borderId="11" xfId="0" applyFont="1" applyBorder="1" applyAlignment="1">
      <alignment horizontal="center" vertical="distributed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vertical="justify" wrapText="1"/>
    </xf>
    <xf numFmtId="0" fontId="23" fillId="0" borderId="0" xfId="25" applyFont="1" applyBorder="1" applyAlignment="1">
      <alignment horizontal="center"/>
      <protection/>
    </xf>
    <xf numFmtId="0" fontId="32" fillId="0" borderId="0" xfId="25" applyFont="1" applyAlignment="1">
      <alignment vertical="center" wrapText="1"/>
      <protection/>
    </xf>
    <xf numFmtId="0" fontId="23" fillId="0" borderId="1" xfId="26" applyFont="1" applyFill="1" applyBorder="1" applyAlignment="1">
      <alignment horizontal="center"/>
      <protection/>
    </xf>
    <xf numFmtId="1" fontId="26" fillId="0" borderId="0" xfId="26" applyNumberFormat="1" applyFont="1" applyFill="1" applyBorder="1" applyAlignment="1" quotePrefix="1">
      <alignment horizontal="center" wrapText="1"/>
      <protection/>
    </xf>
    <xf numFmtId="3" fontId="26" fillId="0" borderId="1" xfId="26" applyNumberFormat="1" applyFont="1" applyFill="1" applyBorder="1" applyAlignment="1">
      <alignment horizontal="center" wrapText="1"/>
      <protection/>
    </xf>
    <xf numFmtId="0" fontId="15" fillId="0" borderId="0" xfId="28" applyFont="1" applyBorder="1" applyAlignment="1">
      <alignment horizontal="center"/>
      <protection/>
    </xf>
    <xf numFmtId="0" fontId="30" fillId="0" borderId="0" xfId="28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172" fontId="32" fillId="0" borderId="0" xfId="20" applyFont="1" applyAlignment="1">
      <alignment horizontal="center"/>
    </xf>
    <xf numFmtId="0" fontId="3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1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192" fontId="32" fillId="0" borderId="1" xfId="0" applyNumberFormat="1" applyFont="1" applyFill="1" applyBorder="1" applyAlignment="1" quotePrefix="1">
      <alignment horizontal="center"/>
    </xf>
    <xf numFmtId="0" fontId="32" fillId="0" borderId="7" xfId="0" applyFont="1" applyFill="1" applyBorder="1" applyAlignment="1">
      <alignment horizontal="center" wrapText="1"/>
    </xf>
    <xf numFmtId="0" fontId="32" fillId="0" borderId="2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 wrapText="1"/>
    </xf>
    <xf numFmtId="0" fontId="32" fillId="0" borderId="9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92" fontId="30" fillId="0" borderId="0" xfId="36" applyNumberFormat="1" applyFont="1" applyBorder="1" applyAlignment="1">
      <alignment horizontal="center"/>
      <protection/>
    </xf>
    <xf numFmtId="192" fontId="15" fillId="0" borderId="0" xfId="36" applyNumberFormat="1" applyFont="1" applyBorder="1" applyAlignment="1">
      <alignment horizontal="center"/>
      <protection/>
    </xf>
    <xf numFmtId="0" fontId="3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6" fillId="0" borderId="7" xfId="0" applyFont="1" applyBorder="1" applyAlignment="1">
      <alignment horizontal="center" vertical="distributed" wrapText="1"/>
    </xf>
    <xf numFmtId="0" fontId="26" fillId="0" borderId="9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wrapText="1"/>
    </xf>
    <xf numFmtId="0" fontId="26" fillId="0" borderId="5" xfId="0" applyFont="1" applyBorder="1" applyAlignment="1">
      <alignment horizontal="center" vertical="distributed" wrapText="1"/>
    </xf>
    <xf numFmtId="0" fontId="3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2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27">
    <cellStyle name="Normal" xfId="0"/>
    <cellStyle name="Comma" xfId="15"/>
    <cellStyle name="Comma [0]" xfId="16"/>
    <cellStyle name="Comma_Page15" xfId="17"/>
    <cellStyle name="Comma_Page16 (new)" xfId="18"/>
    <cellStyle name="Comma_Page4 (as at Nov)" xfId="19"/>
    <cellStyle name="Currency" xfId="20"/>
    <cellStyle name="Currency [0]" xfId="21"/>
    <cellStyle name="Euro" xfId="22"/>
    <cellStyle name="Followed Hyperlink" xfId="23"/>
    <cellStyle name="Hyperlink" xfId="24"/>
    <cellStyle name="Normal_all in one" xfId="25"/>
    <cellStyle name="Normal_Page1-1" xfId="26"/>
    <cellStyle name="Normal_Page15" xfId="27"/>
    <cellStyle name="Normal_Page16 (new)" xfId="28"/>
    <cellStyle name="Normal_Page1718" xfId="29"/>
    <cellStyle name="Normal_Page4 (as at Nov)" xfId="30"/>
    <cellStyle name="Normal_Sheet1" xfId="31"/>
    <cellStyle name="Normal_Sheet1_1" xfId="32"/>
    <cellStyle name="Percent" xfId="33"/>
    <cellStyle name="一般_CE-0004" xfId="34"/>
    <cellStyle name="一般_CE-0016" xfId="35"/>
    <cellStyle name="一般_Ce-derivatives" xfId="36"/>
    <cellStyle name="千分位[0]_CE-0004" xfId="37"/>
    <cellStyle name="千分位_CE-0004" xfId="38"/>
    <cellStyle name="貨幣 [0]_CE-0004" xfId="39"/>
    <cellStyle name="貨幣_CE-0004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2</xdr:col>
      <xdr:colOff>142875</xdr:colOff>
      <xdr:row>0</xdr:row>
      <xdr:rowOff>781050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409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57150</xdr:rowOff>
    </xdr:from>
    <xdr:to>
      <xdr:col>2</xdr:col>
      <xdr:colOff>142875</xdr:colOff>
      <xdr:row>0</xdr:row>
      <xdr:rowOff>781050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409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1"/>
  <sheetViews>
    <sheetView tabSelected="1" workbookViewId="0" topLeftCell="A1">
      <selection activeCell="A2" sqref="A2"/>
    </sheetView>
  </sheetViews>
  <sheetFormatPr defaultColWidth="9.00390625" defaultRowHeight="16.5"/>
  <cols>
    <col min="1" max="1" width="10.25390625" style="11" customWidth="1"/>
    <col min="2" max="2" width="7.875" style="11" customWidth="1"/>
    <col min="3" max="3" width="13.125" style="11" customWidth="1"/>
    <col min="4" max="4" width="13.625" style="11" customWidth="1"/>
    <col min="5" max="5" width="3.50390625" style="11" customWidth="1"/>
    <col min="6" max="6" width="11.75390625" style="11" customWidth="1"/>
    <col min="7" max="7" width="3.00390625" style="11" customWidth="1"/>
    <col min="8" max="8" width="26.875" style="11" customWidth="1"/>
    <col min="9" max="9" width="19.125" style="11" customWidth="1"/>
    <col min="10" max="10" width="14.50390625" style="11" customWidth="1"/>
    <col min="11" max="11" width="11.50390625" style="11" customWidth="1"/>
    <col min="12" max="12" width="3.125" style="11" customWidth="1"/>
    <col min="13" max="13" width="10.125" style="11" customWidth="1"/>
    <col min="14" max="16384" width="9.00390625" style="11" customWidth="1"/>
  </cols>
  <sheetData>
    <row r="1" ht="61.5" customHeight="1"/>
    <row r="2" spans="2:14" ht="36.75" customHeight="1">
      <c r="B2" s="12"/>
      <c r="C2" s="13"/>
      <c r="D2" s="14" t="s">
        <v>196</v>
      </c>
      <c r="E2" s="15"/>
      <c r="F2" s="15"/>
      <c r="G2" s="15"/>
      <c r="H2" s="15"/>
      <c r="I2" s="16"/>
      <c r="J2" s="16"/>
      <c r="K2" s="16"/>
      <c r="L2" s="16"/>
      <c r="M2" s="16"/>
      <c r="N2" s="16"/>
    </row>
    <row r="3" spans="2:14" ht="14.25" customHeight="1">
      <c r="B3" s="17"/>
      <c r="C3" s="13"/>
      <c r="D3" s="14"/>
      <c r="E3" s="15"/>
      <c r="F3" s="15"/>
      <c r="G3" s="15"/>
      <c r="H3" s="15"/>
      <c r="I3" s="16"/>
      <c r="J3" s="16"/>
      <c r="K3" s="16"/>
      <c r="L3" s="16"/>
      <c r="M3" s="16"/>
      <c r="N3" s="16"/>
    </row>
    <row r="4" spans="2:14" ht="20.25" customHeight="1">
      <c r="B4" s="17"/>
      <c r="C4" s="13"/>
      <c r="D4" s="14"/>
      <c r="E4" s="15"/>
      <c r="F4" s="15"/>
      <c r="G4" s="15"/>
      <c r="H4" s="15"/>
      <c r="I4" s="160" t="s">
        <v>47</v>
      </c>
      <c r="J4" s="16"/>
      <c r="K4" s="16"/>
      <c r="L4" s="16"/>
      <c r="M4" s="16"/>
      <c r="N4" s="16"/>
    </row>
    <row r="5" spans="2:14" ht="14.25" customHeight="1">
      <c r="B5" s="17"/>
      <c r="C5" s="16"/>
      <c r="D5" s="16"/>
      <c r="E5" s="16"/>
      <c r="F5" s="16"/>
      <c r="G5" s="16"/>
      <c r="H5" s="16"/>
      <c r="I5" s="159"/>
      <c r="J5" s="16"/>
      <c r="K5" s="16"/>
      <c r="L5" s="16"/>
      <c r="M5" s="16"/>
      <c r="N5" s="16"/>
    </row>
    <row r="6" spans="2:14" ht="20.25" customHeight="1">
      <c r="B6" s="18" t="s">
        <v>0</v>
      </c>
      <c r="C6" s="19" t="s">
        <v>197</v>
      </c>
      <c r="D6" s="16"/>
      <c r="E6" s="16"/>
      <c r="F6" s="16"/>
      <c r="G6" s="16"/>
      <c r="H6" s="16"/>
      <c r="I6" s="159" t="s">
        <v>186</v>
      </c>
      <c r="J6" s="16"/>
      <c r="K6" s="16"/>
      <c r="L6" s="16"/>
      <c r="M6" s="16"/>
      <c r="N6" s="16"/>
    </row>
    <row r="7" spans="2:14" ht="21.75" customHeight="1">
      <c r="B7" s="17"/>
      <c r="C7" s="19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23.25">
      <c r="B8" s="18" t="s">
        <v>1</v>
      </c>
      <c r="C8" s="19" t="s">
        <v>2</v>
      </c>
      <c r="D8" s="20"/>
      <c r="E8" s="21"/>
      <c r="F8" s="21"/>
      <c r="G8" s="21"/>
      <c r="H8" s="22"/>
      <c r="I8" s="159" t="s">
        <v>187</v>
      </c>
      <c r="J8" s="21"/>
      <c r="K8" s="23"/>
      <c r="L8" s="16"/>
      <c r="M8" s="16"/>
      <c r="N8" s="16"/>
    </row>
    <row r="9" spans="2:14" ht="21.75" customHeight="1">
      <c r="B9" s="18"/>
      <c r="C9" s="24"/>
      <c r="D9" s="20"/>
      <c r="E9" s="21"/>
      <c r="F9" s="21"/>
      <c r="G9" s="21"/>
      <c r="H9" s="22"/>
      <c r="I9" s="21"/>
      <c r="J9" s="21"/>
      <c r="K9" s="23"/>
      <c r="L9" s="16"/>
      <c r="M9" s="16"/>
      <c r="N9" s="16"/>
    </row>
    <row r="10" spans="2:14" ht="23.25">
      <c r="B10" s="18" t="s">
        <v>3</v>
      </c>
      <c r="C10" s="19" t="s">
        <v>4</v>
      </c>
      <c r="D10" s="25"/>
      <c r="E10" s="21"/>
      <c r="F10" s="26"/>
      <c r="G10" s="21"/>
      <c r="H10" s="22"/>
      <c r="I10" s="159" t="s">
        <v>413</v>
      </c>
      <c r="J10" s="12"/>
      <c r="K10" s="27"/>
      <c r="L10" s="28"/>
      <c r="M10" s="29"/>
      <c r="N10" s="16"/>
    </row>
    <row r="11" spans="2:14" ht="21" customHeight="1">
      <c r="B11" s="18"/>
      <c r="C11" s="24"/>
      <c r="D11" s="30"/>
      <c r="E11" s="31"/>
      <c r="F11" s="26"/>
      <c r="G11" s="21"/>
      <c r="H11" s="21"/>
      <c r="I11" s="21"/>
      <c r="J11" s="32"/>
      <c r="K11" s="27"/>
      <c r="L11" s="28"/>
      <c r="M11" s="28"/>
      <c r="N11" s="16"/>
    </row>
    <row r="12" spans="2:14" ht="23.25">
      <c r="B12" s="18" t="s">
        <v>5</v>
      </c>
      <c r="C12" s="19" t="s">
        <v>6</v>
      </c>
      <c r="D12" s="33"/>
      <c r="E12" s="21"/>
      <c r="F12" s="34"/>
      <c r="G12" s="21"/>
      <c r="H12" s="21"/>
      <c r="I12" s="159" t="s">
        <v>414</v>
      </c>
      <c r="J12" s="35"/>
      <c r="K12" s="36"/>
      <c r="L12" s="28"/>
      <c r="M12" s="28"/>
      <c r="N12" s="16"/>
    </row>
    <row r="13" spans="2:14" s="39" customFormat="1" ht="21" customHeight="1">
      <c r="B13" s="18"/>
      <c r="C13" s="24"/>
      <c r="D13" s="37"/>
      <c r="E13" s="21"/>
      <c r="F13" s="31"/>
      <c r="G13" s="31"/>
      <c r="H13" s="21"/>
      <c r="I13" s="21"/>
      <c r="J13" s="21"/>
      <c r="K13" s="29"/>
      <c r="L13" s="28"/>
      <c r="M13" s="28"/>
      <c r="N13" s="38"/>
    </row>
    <row r="14" spans="2:14" ht="23.25">
      <c r="B14" s="680" t="s">
        <v>411</v>
      </c>
      <c r="C14" s="19" t="s">
        <v>412</v>
      </c>
      <c r="D14" s="41"/>
      <c r="E14" s="28"/>
      <c r="F14" s="705"/>
      <c r="G14" s="705"/>
      <c r="H14" s="28"/>
      <c r="I14" s="159" t="s">
        <v>418</v>
      </c>
      <c r="J14" s="43"/>
      <c r="K14" s="28"/>
      <c r="L14" s="28"/>
      <c r="M14" s="28"/>
      <c r="N14" s="16"/>
    </row>
    <row r="15" spans="2:14" ht="19.5" customHeight="1">
      <c r="B15" s="28"/>
      <c r="C15" s="706"/>
      <c r="D15" s="706"/>
      <c r="E15" s="706"/>
      <c r="F15" s="706"/>
      <c r="G15" s="706"/>
      <c r="H15" s="706"/>
      <c r="I15" s="28"/>
      <c r="J15" s="44"/>
      <c r="K15" s="46"/>
      <c r="L15" s="42"/>
      <c r="M15" s="45"/>
      <c r="N15" s="16"/>
    </row>
    <row r="16" spans="2:14" ht="23.25">
      <c r="B16" s="680" t="s">
        <v>415</v>
      </c>
      <c r="C16" s="19" t="s">
        <v>416</v>
      </c>
      <c r="D16" s="41"/>
      <c r="E16" s="28"/>
      <c r="F16" s="705"/>
      <c r="G16" s="705"/>
      <c r="H16" s="28"/>
      <c r="I16" s="159" t="s">
        <v>417</v>
      </c>
      <c r="J16" s="44"/>
      <c r="K16" s="27"/>
      <c r="L16" s="28"/>
      <c r="M16" s="29"/>
      <c r="N16" s="16"/>
    </row>
    <row r="17" spans="2:14" ht="16.5">
      <c r="B17" s="28"/>
      <c r="C17" s="28"/>
      <c r="D17" s="43"/>
      <c r="E17" s="28"/>
      <c r="F17" s="47"/>
      <c r="G17" s="28"/>
      <c r="H17" s="28"/>
      <c r="I17" s="28"/>
      <c r="J17" s="44"/>
      <c r="K17" s="28"/>
      <c r="L17" s="28"/>
      <c r="M17" s="28"/>
      <c r="N17" s="16"/>
    </row>
    <row r="18" spans="2:14" ht="16.5">
      <c r="B18" s="28"/>
      <c r="C18" s="28"/>
      <c r="D18" s="44"/>
      <c r="E18" s="28"/>
      <c r="F18" s="47"/>
      <c r="G18" s="28"/>
      <c r="H18" s="45"/>
      <c r="I18" s="28"/>
      <c r="J18" s="44"/>
      <c r="K18" s="47"/>
      <c r="L18" s="28"/>
      <c r="M18" s="45"/>
      <c r="N18" s="16"/>
    </row>
    <row r="19" spans="2:14" ht="16.5">
      <c r="B19" s="28"/>
      <c r="C19" s="28"/>
      <c r="D19" s="43"/>
      <c r="E19" s="28"/>
      <c r="F19" s="27"/>
      <c r="G19" s="28"/>
      <c r="H19" s="29"/>
      <c r="I19" s="28"/>
      <c r="J19" s="44"/>
      <c r="K19" s="27"/>
      <c r="L19" s="28"/>
      <c r="M19" s="29"/>
      <c r="N19" s="16"/>
    </row>
    <row r="20" spans="2:14" ht="16.5">
      <c r="B20" s="28"/>
      <c r="C20" s="28"/>
      <c r="D20" s="43"/>
      <c r="E20" s="28"/>
      <c r="F20" s="28"/>
      <c r="G20" s="28"/>
      <c r="H20" s="28"/>
      <c r="I20" s="28"/>
      <c r="J20" s="44"/>
      <c r="K20" s="28"/>
      <c r="L20" s="28"/>
      <c r="M20" s="28"/>
      <c r="N20" s="16"/>
    </row>
    <row r="21" spans="2:14" ht="16.5">
      <c r="B21" s="28"/>
      <c r="C21" s="28"/>
      <c r="D21" s="44"/>
      <c r="E21" s="28"/>
      <c r="F21" s="47"/>
      <c r="G21" s="28"/>
      <c r="H21" s="45"/>
      <c r="I21" s="28"/>
      <c r="J21" s="44"/>
      <c r="K21" s="47"/>
      <c r="L21" s="28"/>
      <c r="M21" s="45"/>
      <c r="N21" s="16"/>
    </row>
    <row r="22" spans="2:14" ht="16.5">
      <c r="B22" s="28"/>
      <c r="C22" s="28"/>
      <c r="D22" s="43"/>
      <c r="E22" s="28"/>
      <c r="F22" s="27"/>
      <c r="G22" s="28"/>
      <c r="H22" s="29"/>
      <c r="I22" s="28"/>
      <c r="J22" s="44"/>
      <c r="K22" s="27"/>
      <c r="L22" s="28"/>
      <c r="M22" s="29"/>
      <c r="N22" s="16"/>
    </row>
    <row r="23" spans="2:14" ht="16.5">
      <c r="B23" s="28"/>
      <c r="C23" s="42"/>
      <c r="D23" s="43"/>
      <c r="E23" s="28"/>
      <c r="F23" s="28"/>
      <c r="G23" s="28"/>
      <c r="H23" s="28"/>
      <c r="I23" s="28"/>
      <c r="J23" s="44"/>
      <c r="K23" s="42"/>
      <c r="L23" s="42"/>
      <c r="M23" s="28"/>
      <c r="N23" s="16"/>
    </row>
    <row r="24" spans="2:14" ht="16.5">
      <c r="B24" s="28"/>
      <c r="C24" s="42"/>
      <c r="D24" s="48"/>
      <c r="E24" s="28"/>
      <c r="F24" s="49"/>
      <c r="G24" s="49"/>
      <c r="H24" s="45"/>
      <c r="I24" s="28"/>
      <c r="J24" s="44"/>
      <c r="K24" s="46"/>
      <c r="L24" s="42"/>
      <c r="M24" s="45"/>
      <c r="N24" s="16"/>
    </row>
    <row r="25" spans="2:14" ht="16.5">
      <c r="B25" s="28"/>
      <c r="C25" s="28"/>
      <c r="D25" s="43"/>
      <c r="E25" s="28"/>
      <c r="F25" s="27"/>
      <c r="G25" s="28"/>
      <c r="H25" s="29"/>
      <c r="I25" s="28"/>
      <c r="J25" s="44"/>
      <c r="K25" s="27"/>
      <c r="L25" s="28"/>
      <c r="M25" s="29"/>
      <c r="N25" s="16"/>
    </row>
    <row r="26" spans="2:14" ht="16.5">
      <c r="B26" s="28"/>
      <c r="C26" s="42"/>
      <c r="D26" s="50"/>
      <c r="E26" s="28"/>
      <c r="F26" s="705"/>
      <c r="G26" s="705"/>
      <c r="H26" s="28"/>
      <c r="I26" s="28"/>
      <c r="J26" s="44"/>
      <c r="K26" s="51"/>
      <c r="L26" s="51"/>
      <c r="M26" s="28"/>
      <c r="N26" s="16"/>
    </row>
    <row r="27" spans="2:14" ht="16.5">
      <c r="B27" s="28"/>
      <c r="C27" s="28"/>
      <c r="D27" s="44"/>
      <c r="E27" s="28"/>
      <c r="F27" s="40"/>
      <c r="G27" s="40"/>
      <c r="H27" s="45"/>
      <c r="I27" s="28"/>
      <c r="J27" s="44"/>
      <c r="K27" s="28"/>
      <c r="L27" s="28"/>
      <c r="M27" s="45"/>
      <c r="N27" s="16"/>
    </row>
    <row r="28" spans="2:14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2:14" ht="15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4" ht="15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2:14" ht="15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</sheetData>
  <mergeCells count="4">
    <mergeCell ref="F26:G26"/>
    <mergeCell ref="F14:G14"/>
    <mergeCell ref="C15:H15"/>
    <mergeCell ref="F16:G16"/>
  </mergeCells>
  <printOptions horizontalCentered="1"/>
  <pageMargins left="0.03937007874015748" right="0.1968503937007874" top="0.11811023622047245" bottom="0.31496062992125984" header="0.5118110236220472" footer="0.5118110236220472"/>
  <pageSetup horizontalDpi="600" verticalDpi="600" orientation="landscape" paperSize="9" scale="1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00390625" defaultRowHeight="16.5"/>
  <cols>
    <col min="1" max="1" width="10.625" style="288" customWidth="1"/>
    <col min="2" max="2" width="3.00390625" style="288" customWidth="1"/>
    <col min="3" max="3" width="18.00390625" style="288" customWidth="1"/>
    <col min="4" max="5" width="16.25390625" style="288" customWidth="1"/>
    <col min="6" max="6" width="6.75390625" style="288" customWidth="1"/>
    <col min="7" max="16384" width="9.00390625" style="288" customWidth="1"/>
  </cols>
  <sheetData>
    <row r="1" spans="1:6" ht="18.75">
      <c r="A1" s="294" t="s">
        <v>253</v>
      </c>
      <c r="B1" s="294"/>
      <c r="C1" s="286"/>
      <c r="D1" s="286"/>
      <c r="E1" s="286"/>
      <c r="F1" s="286"/>
    </row>
    <row r="2" spans="1:6" ht="18.75">
      <c r="A2" s="294"/>
      <c r="B2" s="294"/>
      <c r="C2" s="286"/>
      <c r="D2" s="286"/>
      <c r="E2" s="286"/>
      <c r="F2" s="286"/>
    </row>
    <row r="3" spans="1:6" ht="16.5">
      <c r="A3" s="417" t="s">
        <v>88</v>
      </c>
      <c r="B3" s="417"/>
      <c r="C3" s="299"/>
      <c r="D3" s="299"/>
      <c r="E3" s="302"/>
      <c r="F3" s="286"/>
    </row>
    <row r="4" spans="1:6" ht="27.75" customHeight="1">
      <c r="A4" s="334" t="s">
        <v>14</v>
      </c>
      <c r="B4" s="335"/>
      <c r="C4" s="416" t="s">
        <v>13</v>
      </c>
      <c r="D4" s="336"/>
      <c r="E4" s="696" t="s">
        <v>89</v>
      </c>
      <c r="F4" s="697"/>
    </row>
    <row r="5" spans="1:8" ht="19.5">
      <c r="A5" s="337">
        <v>1</v>
      </c>
      <c r="B5" s="428"/>
      <c r="C5" s="423" t="s">
        <v>215</v>
      </c>
      <c r="D5" s="684"/>
      <c r="E5" s="256">
        <v>129465.2</v>
      </c>
      <c r="F5" s="422"/>
      <c r="H5"/>
    </row>
    <row r="6" spans="1:8" ht="16.5">
      <c r="A6" s="337">
        <v>2</v>
      </c>
      <c r="B6" s="338"/>
      <c r="C6" s="423" t="s">
        <v>97</v>
      </c>
      <c r="D6" s="233"/>
      <c r="E6" s="256">
        <v>83749.76839855744</v>
      </c>
      <c r="F6" s="275"/>
      <c r="H6"/>
    </row>
    <row r="7" spans="1:8" ht="16.5">
      <c r="A7" s="337">
        <v>3</v>
      </c>
      <c r="B7" s="338"/>
      <c r="C7" s="423" t="s">
        <v>99</v>
      </c>
      <c r="D7" s="233"/>
      <c r="E7" s="256">
        <v>74825.3920714507</v>
      </c>
      <c r="F7" s="275"/>
      <c r="H7"/>
    </row>
    <row r="8" spans="1:8" ht="16.5">
      <c r="A8" s="337">
        <v>4</v>
      </c>
      <c r="B8" s="338"/>
      <c r="C8" s="423" t="s">
        <v>216</v>
      </c>
      <c r="D8" s="233"/>
      <c r="E8" s="256">
        <v>72704.88327024197</v>
      </c>
      <c r="F8" s="275"/>
      <c r="H8"/>
    </row>
    <row r="9" spans="1:8" ht="18">
      <c r="A9" s="337">
        <v>5</v>
      </c>
      <c r="B9" s="338"/>
      <c r="C9" s="423" t="s">
        <v>263</v>
      </c>
      <c r="D9" s="685"/>
      <c r="E9" s="256">
        <v>62144.7456388887</v>
      </c>
      <c r="F9" s="434"/>
      <c r="H9"/>
    </row>
    <row r="10" spans="1:8" ht="16.5" customHeight="1">
      <c r="A10" s="337">
        <v>6</v>
      </c>
      <c r="B10" s="338"/>
      <c r="C10" s="423" t="s">
        <v>123</v>
      </c>
      <c r="D10" s="233"/>
      <c r="E10" s="256">
        <v>60996.518795338125</v>
      </c>
      <c r="F10" s="540"/>
      <c r="H10"/>
    </row>
    <row r="11" spans="1:8" ht="18">
      <c r="A11" s="337">
        <v>7</v>
      </c>
      <c r="B11" s="338"/>
      <c r="C11" s="423" t="s">
        <v>17</v>
      </c>
      <c r="D11" s="233"/>
      <c r="E11" s="256">
        <v>49997.85270397676</v>
      </c>
      <c r="F11" s="434"/>
      <c r="H11"/>
    </row>
    <row r="12" spans="1:8" ht="16.5">
      <c r="A12" s="337">
        <v>8</v>
      </c>
      <c r="B12" s="338"/>
      <c r="C12" s="423" t="s">
        <v>217</v>
      </c>
      <c r="D12" s="233"/>
      <c r="E12" s="256">
        <v>36311.48921089043</v>
      </c>
      <c r="F12" s="275"/>
      <c r="H12"/>
    </row>
    <row r="13" spans="1:8" ht="18">
      <c r="A13" s="337">
        <v>9</v>
      </c>
      <c r="B13" s="338"/>
      <c r="C13" s="423" t="s">
        <v>243</v>
      </c>
      <c r="D13" s="233"/>
      <c r="E13" s="256">
        <v>30118.728263934063</v>
      </c>
      <c r="F13" s="434"/>
      <c r="H13"/>
    </row>
    <row r="14" spans="1:8" ht="16.5">
      <c r="A14" s="341">
        <v>10</v>
      </c>
      <c r="B14" s="342"/>
      <c r="C14" s="427" t="s">
        <v>219</v>
      </c>
      <c r="D14" s="686"/>
      <c r="E14" s="424">
        <v>16061.050084128437</v>
      </c>
      <c r="F14" s="275"/>
      <c r="H14"/>
    </row>
    <row r="15" spans="1:6" ht="27.75" customHeight="1">
      <c r="A15" s="334" t="s">
        <v>92</v>
      </c>
      <c r="B15" s="418"/>
      <c r="C15" s="234"/>
      <c r="D15" s="419"/>
      <c r="E15" s="531"/>
      <c r="F15" s="419"/>
    </row>
    <row r="16" spans="1:6" ht="17.25">
      <c r="A16" s="337">
        <v>15</v>
      </c>
      <c r="B16" s="348"/>
      <c r="C16" s="231" t="s">
        <v>93</v>
      </c>
      <c r="D16" s="425"/>
      <c r="E16" s="256">
        <v>11024.4</v>
      </c>
      <c r="F16" s="275"/>
    </row>
    <row r="17" spans="1:6" ht="17.25">
      <c r="A17" s="337">
        <v>19</v>
      </c>
      <c r="B17" s="348"/>
      <c r="C17" s="339" t="s">
        <v>100</v>
      </c>
      <c r="D17" s="425"/>
      <c r="E17" s="256">
        <v>8805.18457555812</v>
      </c>
      <c r="F17" s="275"/>
    </row>
    <row r="18" spans="1:6" ht="18" customHeight="1">
      <c r="A18" s="341">
        <v>33</v>
      </c>
      <c r="B18" s="350"/>
      <c r="C18" s="234" t="s">
        <v>98</v>
      </c>
      <c r="D18" s="426"/>
      <c r="E18" s="424">
        <v>1944.757787642712</v>
      </c>
      <c r="F18" s="276"/>
    </row>
    <row r="19" spans="1:6" ht="18" customHeight="1">
      <c r="A19" s="218"/>
      <c r="B19" s="218"/>
      <c r="C19" s="218"/>
      <c r="D19" s="286"/>
      <c r="E19" s="286"/>
      <c r="F19" s="287"/>
    </row>
    <row r="20" spans="1:6" ht="16.5">
      <c r="A20" s="218" t="s">
        <v>456</v>
      </c>
      <c r="F20" s="219"/>
    </row>
    <row r="21" ht="13.5" customHeight="1">
      <c r="A21" s="421"/>
    </row>
    <row r="22" s="218" customFormat="1" ht="13.5" customHeight="1">
      <c r="A22" s="218" t="s">
        <v>302</v>
      </c>
    </row>
    <row r="23" s="218" customFormat="1" ht="13.5" customHeight="1"/>
    <row r="24" s="218" customFormat="1" ht="13.5" customHeight="1">
      <c r="A24" s="218" t="s">
        <v>299</v>
      </c>
    </row>
    <row r="25" ht="13.5" customHeight="1">
      <c r="A25" s="421"/>
    </row>
    <row r="26" s="218" customFormat="1" ht="12.75">
      <c r="A26" s="218" t="s">
        <v>303</v>
      </c>
    </row>
    <row r="27" ht="13.5" customHeight="1">
      <c r="A27" s="421"/>
    </row>
    <row r="28" spans="1:6" ht="16.5">
      <c r="A28" s="218" t="s">
        <v>94</v>
      </c>
      <c r="F28" s="219"/>
    </row>
    <row r="29" ht="13.5" customHeight="1">
      <c r="A29" s="421"/>
    </row>
    <row r="30" spans="1:6" ht="16.5">
      <c r="A30" s="218" t="s">
        <v>46</v>
      </c>
      <c r="F30" s="218"/>
    </row>
  </sheetData>
  <mergeCells count="1">
    <mergeCell ref="E4:F4"/>
  </mergeCells>
  <printOptions/>
  <pageMargins left="0.748031496062992" right="0" top="0.393700787401575" bottom="0.196850393700787" header="0.511811023622047" footer="0.1"/>
  <pageSetup firstPageNumber="9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60"/>
  <sheetViews>
    <sheetView workbookViewId="0" topLeftCell="A1">
      <selection activeCell="A1" sqref="A1"/>
    </sheetView>
  </sheetViews>
  <sheetFormatPr defaultColWidth="7.375" defaultRowHeight="16.5"/>
  <cols>
    <col min="1" max="1" width="2.875" style="74" customWidth="1"/>
    <col min="2" max="2" width="24.875" style="74" customWidth="1"/>
    <col min="3" max="3" width="5.125" style="74" customWidth="1"/>
    <col min="4" max="4" width="1.625" style="72" customWidth="1"/>
    <col min="5" max="5" width="4.75390625" style="74" customWidth="1"/>
    <col min="6" max="6" width="0.74609375" style="74" customWidth="1"/>
    <col min="7" max="7" width="16.625" style="74" customWidth="1"/>
    <col min="8" max="8" width="3.00390625" style="74" customWidth="1"/>
    <col min="9" max="9" width="2.00390625" style="74" customWidth="1"/>
    <col min="10" max="10" width="5.125" style="74" customWidth="1"/>
    <col min="11" max="11" width="1.00390625" style="74" customWidth="1"/>
    <col min="12" max="12" width="18.625" style="74" customWidth="1"/>
    <col min="13" max="13" width="2.875" style="74" customWidth="1"/>
    <col min="14" max="14" width="11.625" style="74" customWidth="1"/>
    <col min="15" max="15" width="1.875" style="74" customWidth="1"/>
    <col min="16" max="16" width="6.125" style="72" customWidth="1"/>
    <col min="17" max="17" width="0.875" style="72" customWidth="1"/>
    <col min="18" max="18" width="13.125" style="72" customWidth="1"/>
    <col min="19" max="19" width="0.875" style="72" customWidth="1"/>
    <col min="20" max="20" width="13.375" style="73" customWidth="1"/>
    <col min="21" max="21" width="1.00390625" style="74" customWidth="1"/>
    <col min="22" max="16384" width="7.375" style="74" customWidth="1"/>
  </cols>
  <sheetData>
    <row r="1" spans="2:17" ht="18.75">
      <c r="B1" s="463" t="s">
        <v>296</v>
      </c>
      <c r="C1" s="201"/>
      <c r="D1" s="202"/>
      <c r="E1" s="203"/>
      <c r="F1" s="203"/>
      <c r="G1" s="203"/>
      <c r="H1" s="204"/>
      <c r="I1" s="203"/>
      <c r="J1" s="204"/>
      <c r="K1" s="203"/>
      <c r="L1" s="204"/>
      <c r="M1" s="203"/>
      <c r="N1" s="205"/>
      <c r="O1" s="203"/>
      <c r="P1" s="206"/>
      <c r="Q1" s="206"/>
    </row>
    <row r="2" spans="1:17" ht="12" customHeight="1">
      <c r="A2" s="207"/>
      <c r="B2" s="200"/>
      <c r="C2" s="201"/>
      <c r="D2" s="202"/>
      <c r="E2" s="203"/>
      <c r="F2" s="203"/>
      <c r="G2" s="203"/>
      <c r="H2" s="204"/>
      <c r="I2" s="203"/>
      <c r="J2" s="204"/>
      <c r="K2" s="203"/>
      <c r="L2" s="204"/>
      <c r="M2" s="203"/>
      <c r="N2" s="205"/>
      <c r="O2" s="203"/>
      <c r="P2" s="206"/>
      <c r="Q2" s="206"/>
    </row>
    <row r="3" spans="1:22" ht="12.75">
      <c r="A3" s="206"/>
      <c r="B3" s="208" t="s">
        <v>95</v>
      </c>
      <c r="C3" s="209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95"/>
      <c r="R3" s="90"/>
      <c r="S3" s="220"/>
      <c r="T3" s="221"/>
      <c r="U3" s="99"/>
      <c r="V3" s="90"/>
    </row>
    <row r="4" spans="1:22" ht="4.5" customHeight="1">
      <c r="A4" s="206"/>
      <c r="B4" s="206"/>
      <c r="C4" s="206"/>
      <c r="D4" s="206"/>
      <c r="E4" s="88"/>
      <c r="F4" s="206"/>
      <c r="G4" s="206"/>
      <c r="H4" s="206"/>
      <c r="I4" s="206"/>
      <c r="J4" s="206"/>
      <c r="K4" s="206"/>
      <c r="L4" s="206"/>
      <c r="M4" s="206"/>
      <c r="N4" s="88"/>
      <c r="O4" s="88"/>
      <c r="P4" s="206"/>
      <c r="Q4" s="95"/>
      <c r="R4" s="90"/>
      <c r="S4" s="97"/>
      <c r="T4" s="221"/>
      <c r="U4" s="99"/>
      <c r="V4" s="90"/>
    </row>
    <row r="5" spans="1:22" ht="16.5">
      <c r="A5" s="206"/>
      <c r="B5" s="236"/>
      <c r="C5" s="237"/>
      <c r="D5" s="236"/>
      <c r="E5" s="238"/>
      <c r="F5" s="239"/>
      <c r="G5" s="523">
        <v>39387</v>
      </c>
      <c r="H5" s="241"/>
      <c r="I5" s="242"/>
      <c r="J5" s="239"/>
      <c r="K5" s="239"/>
      <c r="L5" s="240">
        <v>39052</v>
      </c>
      <c r="M5" s="241"/>
      <c r="N5" s="243"/>
      <c r="O5" s="244"/>
      <c r="P5" s="84"/>
      <c r="Q5" s="206"/>
      <c r="R5" s="222"/>
      <c r="S5" s="78"/>
      <c r="T5" s="78"/>
      <c r="U5" s="77"/>
      <c r="V5" s="90"/>
    </row>
    <row r="6" spans="1:22" ht="16.5">
      <c r="A6" s="206"/>
      <c r="B6" s="245" t="s">
        <v>13</v>
      </c>
      <c r="C6" s="246"/>
      <c r="D6" s="247"/>
      <c r="E6" s="248" t="s">
        <v>14</v>
      </c>
      <c r="F6" s="249"/>
      <c r="G6" s="248" t="s">
        <v>15</v>
      </c>
      <c r="H6" s="250"/>
      <c r="I6" s="247"/>
      <c r="J6" s="248" t="s">
        <v>14</v>
      </c>
      <c r="K6" s="249"/>
      <c r="L6" s="248" t="s">
        <v>15</v>
      </c>
      <c r="M6" s="250"/>
      <c r="N6" s="248" t="s">
        <v>9</v>
      </c>
      <c r="O6" s="251"/>
      <c r="P6" s="210"/>
      <c r="Q6" s="206"/>
      <c r="R6" s="79"/>
      <c r="S6" s="78"/>
      <c r="T6" s="80"/>
      <c r="U6" s="71"/>
      <c r="V6" s="90"/>
    </row>
    <row r="7" spans="1:22" ht="18" customHeight="1">
      <c r="A7" s="82"/>
      <c r="B7" s="252" t="s">
        <v>215</v>
      </c>
      <c r="C7" s="253"/>
      <c r="D7" s="254"/>
      <c r="E7" s="264">
        <v>1</v>
      </c>
      <c r="F7" s="255"/>
      <c r="G7" s="256">
        <v>15525286.7</v>
      </c>
      <c r="H7" s="244"/>
      <c r="I7" s="254"/>
      <c r="J7" s="264">
        <v>1</v>
      </c>
      <c r="K7" s="255"/>
      <c r="L7" s="256">
        <v>15421167.9</v>
      </c>
      <c r="M7" s="244"/>
      <c r="N7" s="407">
        <f>(G7-L7)/L7*100</f>
        <v>0.6751680590936233</v>
      </c>
      <c r="O7" s="244"/>
      <c r="P7" s="81"/>
      <c r="Q7" s="206"/>
      <c r="R7" s="223"/>
      <c r="S7" s="78"/>
      <c r="T7" s="80"/>
      <c r="U7" s="71"/>
      <c r="V7" s="90"/>
    </row>
    <row r="8" spans="1:22" ht="18" customHeight="1">
      <c r="A8" s="82"/>
      <c r="B8" s="252" t="s">
        <v>90</v>
      </c>
      <c r="C8" s="253"/>
      <c r="D8" s="254"/>
      <c r="E8" s="264">
        <v>2</v>
      </c>
      <c r="F8" s="255"/>
      <c r="G8" s="256">
        <v>4523507.897137706</v>
      </c>
      <c r="H8" s="244"/>
      <c r="I8" s="254"/>
      <c r="J8" s="267">
        <v>2</v>
      </c>
      <c r="K8" s="257"/>
      <c r="L8" s="256">
        <v>4614068.8</v>
      </c>
      <c r="M8" s="244"/>
      <c r="N8" s="407">
        <f aca="true" t="shared" si="0" ref="N8:N20">(G8-L8)/L8*100</f>
        <v>-1.9627124515848928</v>
      </c>
      <c r="O8" s="244"/>
      <c r="P8" s="81"/>
      <c r="Q8" s="206"/>
      <c r="R8" s="224"/>
      <c r="S8" s="86"/>
      <c r="T8" s="83"/>
      <c r="U8" s="101"/>
      <c r="V8" s="90"/>
    </row>
    <row r="9" spans="1:22" ht="18" customHeight="1">
      <c r="A9" s="82"/>
      <c r="B9" s="253" t="s">
        <v>91</v>
      </c>
      <c r="C9" s="253"/>
      <c r="D9" s="254"/>
      <c r="E9" s="264">
        <v>3</v>
      </c>
      <c r="F9" s="255"/>
      <c r="G9" s="256">
        <v>4283004.550124762</v>
      </c>
      <c r="H9" s="244"/>
      <c r="I9" s="254"/>
      <c r="J9" s="267">
        <v>5</v>
      </c>
      <c r="K9" s="257"/>
      <c r="L9" s="256">
        <v>3708150.1</v>
      </c>
      <c r="M9" s="244"/>
      <c r="N9" s="407">
        <f t="shared" si="0"/>
        <v>15.50245903273337</v>
      </c>
      <c r="O9" s="244"/>
      <c r="P9" s="81"/>
      <c r="Q9" s="206"/>
      <c r="R9" s="224"/>
      <c r="S9" s="96"/>
      <c r="T9" s="83"/>
      <c r="U9" s="98"/>
      <c r="V9" s="90"/>
    </row>
    <row r="10" spans="1:22" ht="18" customHeight="1">
      <c r="A10" s="82"/>
      <c r="B10" s="253" t="s">
        <v>16</v>
      </c>
      <c r="C10" s="253"/>
      <c r="D10" s="254"/>
      <c r="E10" s="264">
        <v>4</v>
      </c>
      <c r="F10" s="255"/>
      <c r="G10" s="256">
        <v>4061020</v>
      </c>
      <c r="H10" s="437"/>
      <c r="I10" s="254"/>
      <c r="J10" s="267">
        <v>3</v>
      </c>
      <c r="K10" s="257"/>
      <c r="L10" s="256">
        <v>3865003.6</v>
      </c>
      <c r="M10" s="244"/>
      <c r="N10" s="407">
        <f t="shared" si="0"/>
        <v>5.071570955328474</v>
      </c>
      <c r="O10" s="244"/>
      <c r="P10" s="81"/>
      <c r="Q10" s="206"/>
      <c r="R10" s="211"/>
      <c r="S10" s="86"/>
      <c r="T10" s="83"/>
      <c r="U10" s="101"/>
      <c r="V10" s="90"/>
    </row>
    <row r="11" spans="1:22" s="85" customFormat="1" ht="18" customHeight="1">
      <c r="A11" s="82"/>
      <c r="B11" s="253" t="s">
        <v>216</v>
      </c>
      <c r="C11" s="253"/>
      <c r="D11" s="254"/>
      <c r="E11" s="264">
        <v>5</v>
      </c>
      <c r="F11" s="255"/>
      <c r="G11" s="256">
        <v>3949107.8324820073</v>
      </c>
      <c r="H11" s="244"/>
      <c r="I11" s="254"/>
      <c r="J11" s="267">
        <v>4</v>
      </c>
      <c r="K11" s="257"/>
      <c r="L11" s="256">
        <v>3794310.3</v>
      </c>
      <c r="M11" s="244"/>
      <c r="N11" s="407">
        <f t="shared" si="0"/>
        <v>4.0797278093467355</v>
      </c>
      <c r="O11" s="244"/>
      <c r="P11" s="81"/>
      <c r="Q11" s="206"/>
      <c r="R11" s="211"/>
      <c r="S11" s="86"/>
      <c r="T11" s="83"/>
      <c r="U11" s="101"/>
      <c r="V11" s="101"/>
    </row>
    <row r="12" spans="1:22" s="85" customFormat="1" ht="18" customHeight="1">
      <c r="A12" s="82"/>
      <c r="B12" s="253" t="s">
        <v>99</v>
      </c>
      <c r="C12" s="253"/>
      <c r="D12" s="254"/>
      <c r="E12" s="264">
        <v>6</v>
      </c>
      <c r="F12" s="255"/>
      <c r="G12" s="256">
        <v>3279430</v>
      </c>
      <c r="H12" s="244"/>
      <c r="I12" s="254"/>
      <c r="J12" s="267">
        <v>14</v>
      </c>
      <c r="K12" s="257"/>
      <c r="L12" s="256">
        <v>917507.5</v>
      </c>
      <c r="M12" s="244"/>
      <c r="N12" s="407">
        <f t="shared" si="0"/>
        <v>257.42814091437947</v>
      </c>
      <c r="O12" s="244"/>
      <c r="P12" s="81"/>
      <c r="Q12" s="206"/>
      <c r="R12" s="211"/>
      <c r="S12" s="86"/>
      <c r="T12" s="83"/>
      <c r="U12" s="101"/>
      <c r="V12" s="101"/>
    </row>
    <row r="13" spans="1:22" s="85" customFormat="1" ht="18" customHeight="1">
      <c r="A13" s="82"/>
      <c r="B13" s="252" t="s">
        <v>123</v>
      </c>
      <c r="C13" s="253"/>
      <c r="D13" s="254"/>
      <c r="E13" s="264">
        <v>7</v>
      </c>
      <c r="F13" s="255"/>
      <c r="G13" s="256">
        <v>2723633.176201608</v>
      </c>
      <c r="H13" s="244"/>
      <c r="I13" s="254"/>
      <c r="J13" s="267">
        <v>6</v>
      </c>
      <c r="K13" s="257"/>
      <c r="L13" s="256">
        <v>1714953.3</v>
      </c>
      <c r="M13" s="244"/>
      <c r="N13" s="407">
        <f t="shared" si="0"/>
        <v>58.81675473038291</v>
      </c>
      <c r="O13" s="244"/>
      <c r="P13" s="81"/>
      <c r="Q13" s="206"/>
      <c r="S13" s="86"/>
      <c r="T13" s="83"/>
      <c r="U13" s="101"/>
      <c r="V13" s="101"/>
    </row>
    <row r="14" spans="1:22" s="85" customFormat="1" ht="18" customHeight="1">
      <c r="A14" s="82"/>
      <c r="B14" s="253" t="s">
        <v>96</v>
      </c>
      <c r="C14" s="253"/>
      <c r="D14" s="254"/>
      <c r="E14" s="264">
        <v>8</v>
      </c>
      <c r="F14" s="255"/>
      <c r="G14" s="256">
        <v>2085046.6167620725</v>
      </c>
      <c r="H14" s="244"/>
      <c r="I14" s="254"/>
      <c r="J14" s="267">
        <v>8</v>
      </c>
      <c r="K14" s="257"/>
      <c r="L14" s="256">
        <v>1637609.8</v>
      </c>
      <c r="M14" s="244"/>
      <c r="N14" s="407">
        <f>(G14-L14)/L14*100</f>
        <v>27.322553685381735</v>
      </c>
      <c r="O14" s="244"/>
      <c r="P14" s="81"/>
      <c r="Q14" s="206"/>
      <c r="R14" s="211"/>
      <c r="S14" s="86"/>
      <c r="T14" s="83"/>
      <c r="U14" s="101"/>
      <c r="V14" s="101"/>
    </row>
    <row r="15" spans="1:22" s="85" customFormat="1" ht="18" customHeight="1">
      <c r="A15" s="82"/>
      <c r="B15" s="252" t="s">
        <v>17</v>
      </c>
      <c r="C15" s="289"/>
      <c r="D15" s="254"/>
      <c r="E15" s="267">
        <v>9</v>
      </c>
      <c r="F15" s="257"/>
      <c r="G15" s="256">
        <v>1974040.6162464984</v>
      </c>
      <c r="H15" s="244"/>
      <c r="I15" s="254"/>
      <c r="J15" s="267">
        <v>7</v>
      </c>
      <c r="K15" s="257"/>
      <c r="L15" s="256">
        <v>1700708.1</v>
      </c>
      <c r="M15" s="244"/>
      <c r="N15" s="407">
        <f t="shared" si="0"/>
        <v>16.0716889774617</v>
      </c>
      <c r="O15" s="244"/>
      <c r="P15" s="81"/>
      <c r="Q15" s="206"/>
      <c r="R15" s="211"/>
      <c r="S15" s="87"/>
      <c r="T15" s="83"/>
      <c r="U15" s="101"/>
      <c r="V15" s="101"/>
    </row>
    <row r="16" spans="1:22" s="85" customFormat="1" ht="18" customHeight="1">
      <c r="A16" s="82"/>
      <c r="B16" s="698" t="s">
        <v>220</v>
      </c>
      <c r="C16" s="699"/>
      <c r="D16" s="281"/>
      <c r="E16" s="266">
        <v>10</v>
      </c>
      <c r="F16" s="282"/>
      <c r="G16" s="263">
        <v>1800995.0682518713</v>
      </c>
      <c r="H16" s="259"/>
      <c r="I16" s="258"/>
      <c r="J16" s="266">
        <v>9</v>
      </c>
      <c r="K16" s="282"/>
      <c r="L16" s="263">
        <v>1322915.3</v>
      </c>
      <c r="M16" s="259"/>
      <c r="N16" s="407">
        <f t="shared" si="0"/>
        <v>36.1383505241697</v>
      </c>
      <c r="O16" s="244"/>
      <c r="P16" s="81"/>
      <c r="Q16" s="206"/>
      <c r="R16" s="211"/>
      <c r="S16" s="86"/>
      <c r="T16" s="83"/>
      <c r="U16" s="101"/>
      <c r="V16" s="101"/>
    </row>
    <row r="17" spans="1:22" s="89" customFormat="1" ht="18" customHeight="1">
      <c r="A17" s="82"/>
      <c r="B17" s="260" t="s">
        <v>92</v>
      </c>
      <c r="C17" s="250"/>
      <c r="D17" s="258"/>
      <c r="E17" s="265"/>
      <c r="F17" s="258"/>
      <c r="G17" s="258"/>
      <c r="H17" s="259"/>
      <c r="I17" s="258"/>
      <c r="J17" s="265"/>
      <c r="K17" s="258"/>
      <c r="L17" s="258"/>
      <c r="M17" s="259"/>
      <c r="N17" s="409"/>
      <c r="O17" s="261"/>
      <c r="P17" s="81"/>
      <c r="Q17" s="206"/>
      <c r="R17" s="101"/>
      <c r="S17" s="101"/>
      <c r="T17" s="83"/>
      <c r="U17" s="101"/>
      <c r="V17" s="98"/>
    </row>
    <row r="18" spans="1:22" s="89" customFormat="1" ht="18" customHeight="1">
      <c r="A18" s="82"/>
      <c r="B18" s="253" t="s">
        <v>98</v>
      </c>
      <c r="C18" s="262"/>
      <c r="D18" s="238"/>
      <c r="E18" s="264">
        <v>19</v>
      </c>
      <c r="F18" s="238"/>
      <c r="G18" s="256">
        <v>669343.7</v>
      </c>
      <c r="H18" s="244"/>
      <c r="I18" s="238"/>
      <c r="J18" s="267">
        <v>19</v>
      </c>
      <c r="K18" s="238"/>
      <c r="L18" s="256">
        <v>594659.4</v>
      </c>
      <c r="M18" s="244"/>
      <c r="N18" s="407">
        <f t="shared" si="0"/>
        <v>12.559172528005094</v>
      </c>
      <c r="O18" s="244"/>
      <c r="P18" s="81"/>
      <c r="Q18" s="206"/>
      <c r="R18" s="211"/>
      <c r="S18" s="101"/>
      <c r="T18" s="83"/>
      <c r="U18" s="101"/>
      <c r="V18" s="98"/>
    </row>
    <row r="19" spans="1:22" s="89" customFormat="1" ht="18" customHeight="1">
      <c r="A19" s="82"/>
      <c r="B19" s="253" t="s">
        <v>93</v>
      </c>
      <c r="C19" s="262"/>
      <c r="D19" s="238"/>
      <c r="E19" s="264">
        <v>20</v>
      </c>
      <c r="F19" s="238"/>
      <c r="G19" s="256">
        <v>637928.4689189189</v>
      </c>
      <c r="H19" s="437"/>
      <c r="I19" s="238"/>
      <c r="J19" s="267">
        <v>25</v>
      </c>
      <c r="K19" s="238"/>
      <c r="L19" s="256">
        <v>227947.3</v>
      </c>
      <c r="M19" s="244"/>
      <c r="N19" s="407">
        <f t="shared" si="0"/>
        <v>179.85787456965662</v>
      </c>
      <c r="O19" s="244"/>
      <c r="P19" s="81"/>
      <c r="Q19" s="206"/>
      <c r="R19" s="211"/>
      <c r="S19" s="101"/>
      <c r="T19" s="83"/>
      <c r="U19" s="101"/>
      <c r="V19" s="98"/>
    </row>
    <row r="20" spans="1:22" s="89" customFormat="1" ht="18" customHeight="1">
      <c r="A20" s="82"/>
      <c r="B20" s="260" t="s">
        <v>100</v>
      </c>
      <c r="C20" s="250"/>
      <c r="D20" s="258"/>
      <c r="E20" s="266">
        <v>21</v>
      </c>
      <c r="F20" s="258"/>
      <c r="G20" s="263">
        <v>530992</v>
      </c>
      <c r="H20" s="259"/>
      <c r="I20" s="258"/>
      <c r="J20" s="266">
        <v>20</v>
      </c>
      <c r="K20" s="258"/>
      <c r="L20" s="263">
        <v>384286.4</v>
      </c>
      <c r="M20" s="259"/>
      <c r="N20" s="408">
        <f t="shared" si="0"/>
        <v>38.17611031772136</v>
      </c>
      <c r="O20" s="259"/>
      <c r="P20" s="81"/>
      <c r="Q20" s="206"/>
      <c r="R20" s="211"/>
      <c r="S20" s="101"/>
      <c r="T20" s="83"/>
      <c r="U20" s="101"/>
      <c r="V20" s="98"/>
    </row>
    <row r="21" spans="1:22" s="89" customFormat="1" ht="12.75" customHeight="1">
      <c r="A21" s="86"/>
      <c r="B21" s="86"/>
      <c r="C21" s="86"/>
      <c r="D21" s="86"/>
      <c r="E21" s="212"/>
      <c r="F21" s="86"/>
      <c r="G21" s="86"/>
      <c r="H21" s="86"/>
      <c r="I21" s="86"/>
      <c r="J21" s="212"/>
      <c r="K21" s="86"/>
      <c r="L21" s="86"/>
      <c r="M21" s="86"/>
      <c r="N21" s="213"/>
      <c r="O21" s="86"/>
      <c r="P21" s="206"/>
      <c r="Q21" s="206"/>
      <c r="R21" s="211"/>
      <c r="S21" s="101"/>
      <c r="T21" s="83"/>
      <c r="U21" s="101"/>
      <c r="V21" s="98"/>
    </row>
    <row r="22" spans="1:22" s="89" customFormat="1" ht="12.75" customHeight="1">
      <c r="A22" s="86"/>
      <c r="B22" s="208" t="s">
        <v>462</v>
      </c>
      <c r="C22" s="86"/>
      <c r="D22" s="86"/>
      <c r="E22" s="212"/>
      <c r="F22" s="86"/>
      <c r="G22" s="86"/>
      <c r="H22" s="86"/>
      <c r="I22" s="86"/>
      <c r="J22" s="212"/>
      <c r="K22" s="86"/>
      <c r="L22" s="256"/>
      <c r="M22" s="86"/>
      <c r="N22" s="213"/>
      <c r="O22" s="86"/>
      <c r="P22" s="206"/>
      <c r="Q22" s="206"/>
      <c r="R22" s="211"/>
      <c r="S22" s="101"/>
      <c r="T22" s="83"/>
      <c r="U22" s="101"/>
      <c r="V22" s="98"/>
    </row>
    <row r="23" spans="1:22" s="89" customFormat="1" ht="12.75" customHeight="1">
      <c r="A23" s="86"/>
      <c r="B23" s="208"/>
      <c r="C23" s="86"/>
      <c r="D23" s="86"/>
      <c r="E23" s="212"/>
      <c r="F23" s="86"/>
      <c r="G23" s="86"/>
      <c r="H23" s="86"/>
      <c r="I23" s="86"/>
      <c r="J23" s="212"/>
      <c r="K23" s="86"/>
      <c r="L23" s="256"/>
      <c r="M23" s="86"/>
      <c r="N23" s="213"/>
      <c r="O23" s="86"/>
      <c r="P23" s="206"/>
      <c r="Q23" s="206"/>
      <c r="R23" s="211"/>
      <c r="S23" s="101"/>
      <c r="T23" s="83"/>
      <c r="U23" s="101"/>
      <c r="V23" s="98"/>
    </row>
    <row r="24" spans="1:22" s="89" customFormat="1" ht="12.75" customHeight="1">
      <c r="A24" s="86"/>
      <c r="B24" s="208" t="s">
        <v>126</v>
      </c>
      <c r="C24" s="86"/>
      <c r="D24" s="86"/>
      <c r="E24" s="212"/>
      <c r="F24" s="86"/>
      <c r="G24" s="86"/>
      <c r="H24" s="86"/>
      <c r="I24" s="86"/>
      <c r="J24" s="212"/>
      <c r="K24" s="86"/>
      <c r="L24" s="86"/>
      <c r="M24" s="86"/>
      <c r="N24" s="213"/>
      <c r="O24" s="86"/>
      <c r="P24" s="206"/>
      <c r="Q24" s="206"/>
      <c r="R24" s="211"/>
      <c r="S24" s="101"/>
      <c r="T24" s="83"/>
      <c r="U24" s="101"/>
      <c r="V24" s="98"/>
    </row>
    <row r="25" spans="1:21" s="85" customFormat="1" ht="11.25" customHeight="1">
      <c r="A25" s="206"/>
      <c r="B25" s="214"/>
      <c r="C25" s="87"/>
      <c r="D25" s="86"/>
      <c r="E25" s="100"/>
      <c r="F25" s="87"/>
      <c r="G25" s="216"/>
      <c r="H25" s="86"/>
      <c r="I25" s="86"/>
      <c r="J25" s="217"/>
      <c r="K25" s="86"/>
      <c r="L25" s="102"/>
      <c r="M25" s="86"/>
      <c r="N25" s="103"/>
      <c r="O25" s="206"/>
      <c r="P25" s="94"/>
      <c r="Q25" s="95"/>
      <c r="S25" s="91"/>
      <c r="T25" s="92"/>
      <c r="U25" s="93"/>
    </row>
    <row r="26" spans="1:21" s="85" customFormat="1" ht="11.25" customHeight="1">
      <c r="A26" s="86"/>
      <c r="B26" s="214" t="s">
        <v>268</v>
      </c>
      <c r="C26" s="87"/>
      <c r="D26" s="86"/>
      <c r="E26" s="215"/>
      <c r="F26" s="87"/>
      <c r="G26" s="87"/>
      <c r="H26" s="86"/>
      <c r="I26" s="86"/>
      <c r="J26" s="212"/>
      <c r="K26" s="86"/>
      <c r="L26" s="86"/>
      <c r="M26" s="86"/>
      <c r="N26" s="213"/>
      <c r="O26" s="86"/>
      <c r="P26" s="94"/>
      <c r="Q26" s="95"/>
      <c r="S26" s="91"/>
      <c r="T26" s="92"/>
      <c r="U26" s="93"/>
    </row>
    <row r="27" spans="1:21" s="85" customFormat="1" ht="11.25" customHeight="1">
      <c r="A27" s="206"/>
      <c r="B27" s="214" t="s">
        <v>269</v>
      </c>
      <c r="C27" s="87"/>
      <c r="D27" s="86"/>
      <c r="E27" s="100"/>
      <c r="F27" s="87"/>
      <c r="G27" s="216"/>
      <c r="H27" s="86"/>
      <c r="I27" s="86"/>
      <c r="J27" s="217"/>
      <c r="K27" s="86"/>
      <c r="L27" s="102"/>
      <c r="M27" s="86"/>
      <c r="N27" s="103"/>
      <c r="O27" s="206"/>
      <c r="P27" s="94"/>
      <c r="Q27" s="95"/>
      <c r="S27" s="91"/>
      <c r="T27" s="92"/>
      <c r="U27" s="93"/>
    </row>
    <row r="29" spans="1:22" s="89" customFormat="1" ht="12.75" customHeight="1">
      <c r="A29" s="86"/>
      <c r="B29" s="208" t="s">
        <v>157</v>
      </c>
      <c r="C29" s="86"/>
      <c r="D29" s="86"/>
      <c r="E29" s="212"/>
      <c r="F29" s="86"/>
      <c r="G29" s="86"/>
      <c r="H29" s="86"/>
      <c r="I29" s="86"/>
      <c r="J29" s="212"/>
      <c r="K29" s="86"/>
      <c r="L29" s="86"/>
      <c r="M29" s="86"/>
      <c r="N29" s="213"/>
      <c r="O29" s="86"/>
      <c r="P29" s="206"/>
      <c r="Q29" s="206"/>
      <c r="R29" s="211"/>
      <c r="S29" s="101"/>
      <c r="T29" s="83"/>
      <c r="U29" s="101"/>
      <c r="V29" s="98"/>
    </row>
    <row r="30" spans="1:21" s="85" customFormat="1" ht="12.75">
      <c r="A30" s="74"/>
      <c r="B30" s="74"/>
      <c r="C30" s="74"/>
      <c r="D30" s="72"/>
      <c r="E30" s="74"/>
      <c r="F30" s="74"/>
      <c r="G30" s="105"/>
      <c r="H30" s="74"/>
      <c r="I30" s="74"/>
      <c r="J30" s="104"/>
      <c r="K30" s="107"/>
      <c r="L30" s="106"/>
      <c r="M30" s="107"/>
      <c r="N30" s="108"/>
      <c r="O30" s="74"/>
      <c r="P30" s="94"/>
      <c r="U30" s="109"/>
    </row>
    <row r="31" spans="1:21" s="85" customFormat="1" ht="12.75">
      <c r="A31" s="74"/>
      <c r="B31" s="74"/>
      <c r="C31" s="74"/>
      <c r="D31" s="72"/>
      <c r="E31" s="74"/>
      <c r="F31" s="74"/>
      <c r="G31" s="105"/>
      <c r="H31" s="74"/>
      <c r="I31" s="74"/>
      <c r="J31" s="104"/>
      <c r="K31" s="107"/>
      <c r="L31" s="106"/>
      <c r="M31" s="107"/>
      <c r="N31" s="108"/>
      <c r="O31" s="74"/>
      <c r="P31" s="94"/>
      <c r="U31" s="109"/>
    </row>
    <row r="32" spans="1:21" s="85" customFormat="1" ht="12.75">
      <c r="A32" s="74"/>
      <c r="B32" s="74"/>
      <c r="C32" s="74"/>
      <c r="D32" s="72"/>
      <c r="E32" s="74"/>
      <c r="F32" s="74"/>
      <c r="G32" s="105"/>
      <c r="H32" s="74"/>
      <c r="I32" s="74"/>
      <c r="J32" s="104"/>
      <c r="K32" s="107"/>
      <c r="L32" s="106"/>
      <c r="M32" s="107"/>
      <c r="N32" s="108"/>
      <c r="O32" s="74"/>
      <c r="P32" s="94"/>
      <c r="U32" s="109"/>
    </row>
    <row r="33" spans="1:21" s="85" customFormat="1" ht="12.75">
      <c r="A33" s="74"/>
      <c r="B33" s="74"/>
      <c r="C33" s="74"/>
      <c r="D33" s="72"/>
      <c r="E33" s="74"/>
      <c r="F33" s="74"/>
      <c r="G33" s="105"/>
      <c r="H33" s="74"/>
      <c r="I33" s="74"/>
      <c r="J33" s="104"/>
      <c r="K33" s="107"/>
      <c r="L33" s="106"/>
      <c r="M33" s="107"/>
      <c r="N33" s="108"/>
      <c r="O33" s="74"/>
      <c r="P33" s="94"/>
      <c r="U33" s="109"/>
    </row>
    <row r="34" spans="1:21" s="85" customFormat="1" ht="12.75">
      <c r="A34" s="74"/>
      <c r="B34" s="74"/>
      <c r="C34" s="74"/>
      <c r="D34" s="72"/>
      <c r="E34" s="74"/>
      <c r="F34" s="74"/>
      <c r="G34" s="105"/>
      <c r="H34" s="74"/>
      <c r="I34" s="74"/>
      <c r="J34" s="104"/>
      <c r="K34" s="107"/>
      <c r="L34" s="106"/>
      <c r="M34" s="107"/>
      <c r="N34" s="108"/>
      <c r="O34" s="74"/>
      <c r="P34" s="94"/>
      <c r="U34" s="109"/>
    </row>
    <row r="35" spans="1:21" s="85" customFormat="1" ht="12.75">
      <c r="A35" s="74"/>
      <c r="B35" s="74"/>
      <c r="C35" s="74"/>
      <c r="D35" s="72"/>
      <c r="E35" s="74"/>
      <c r="F35" s="74"/>
      <c r="G35" s="105"/>
      <c r="H35" s="74"/>
      <c r="I35" s="74"/>
      <c r="J35" s="104"/>
      <c r="K35" s="107"/>
      <c r="L35" s="106"/>
      <c r="M35" s="107"/>
      <c r="N35" s="108"/>
      <c r="O35" s="74"/>
      <c r="P35" s="94"/>
      <c r="U35" s="109"/>
    </row>
    <row r="36" spans="1:21" s="85" customFormat="1" ht="12.75">
      <c r="A36" s="74"/>
      <c r="B36" s="74"/>
      <c r="C36" s="74"/>
      <c r="D36" s="72"/>
      <c r="E36" s="74"/>
      <c r="F36" s="74"/>
      <c r="G36" s="105"/>
      <c r="H36" s="74"/>
      <c r="I36" s="74"/>
      <c r="J36" s="104"/>
      <c r="K36" s="107"/>
      <c r="L36" s="106"/>
      <c r="M36" s="107"/>
      <c r="N36" s="108"/>
      <c r="O36" s="74"/>
      <c r="P36" s="94"/>
      <c r="U36" s="109"/>
    </row>
    <row r="37" spans="1:21" s="85" customFormat="1" ht="12.75">
      <c r="A37" s="74"/>
      <c r="B37" s="74"/>
      <c r="C37" s="74"/>
      <c r="D37" s="72"/>
      <c r="E37" s="74"/>
      <c r="F37" s="74"/>
      <c r="G37" s="105"/>
      <c r="H37" s="74"/>
      <c r="I37" s="74"/>
      <c r="J37" s="104"/>
      <c r="K37" s="107"/>
      <c r="L37" s="106"/>
      <c r="M37" s="107"/>
      <c r="N37" s="108"/>
      <c r="O37" s="74"/>
      <c r="P37" s="94"/>
      <c r="U37" s="109"/>
    </row>
    <row r="38" spans="1:21" s="85" customFormat="1" ht="12.75">
      <c r="A38" s="74"/>
      <c r="B38" s="74"/>
      <c r="C38" s="74"/>
      <c r="D38" s="72"/>
      <c r="E38" s="74"/>
      <c r="F38" s="74"/>
      <c r="G38" s="105"/>
      <c r="H38" s="74"/>
      <c r="I38" s="74"/>
      <c r="J38" s="104"/>
      <c r="K38" s="107"/>
      <c r="L38" s="106"/>
      <c r="M38" s="107"/>
      <c r="N38" s="108"/>
      <c r="O38" s="74"/>
      <c r="P38" s="94"/>
      <c r="U38" s="109"/>
    </row>
    <row r="39" spans="10:20" ht="12.75">
      <c r="J39" s="104"/>
      <c r="L39" s="105"/>
      <c r="M39" s="110"/>
      <c r="N39" s="110"/>
      <c r="P39" s="74"/>
      <c r="Q39" s="74"/>
      <c r="R39" s="74"/>
      <c r="S39" s="74"/>
      <c r="T39" s="75"/>
    </row>
    <row r="40" spans="4:20" ht="12.75">
      <c r="D40" s="76"/>
      <c r="E40" s="105"/>
      <c r="F40" s="104"/>
      <c r="J40" s="104"/>
      <c r="L40" s="105"/>
      <c r="M40" s="110"/>
      <c r="N40" s="110"/>
      <c r="P40" s="74"/>
      <c r="Q40" s="74"/>
      <c r="R40" s="74"/>
      <c r="S40" s="74"/>
      <c r="T40" s="75"/>
    </row>
    <row r="41" spans="4:20" ht="12.75">
      <c r="D41" s="76"/>
      <c r="E41" s="105"/>
      <c r="J41" s="104"/>
      <c r="N41" s="110"/>
      <c r="P41" s="74"/>
      <c r="Q41" s="74"/>
      <c r="R41" s="74"/>
      <c r="S41" s="74"/>
      <c r="T41" s="75"/>
    </row>
    <row r="42" spans="4:20" ht="12.75">
      <c r="D42" s="76"/>
      <c r="E42" s="105"/>
      <c r="J42" s="104"/>
      <c r="L42" s="105"/>
      <c r="N42" s="110"/>
      <c r="P42" s="74"/>
      <c r="Q42" s="74"/>
      <c r="R42" s="74"/>
      <c r="S42" s="74"/>
      <c r="T42" s="75"/>
    </row>
    <row r="43" spans="4:20" ht="12.75">
      <c r="D43" s="76"/>
      <c r="E43" s="105"/>
      <c r="J43" s="104"/>
      <c r="N43" s="110"/>
      <c r="P43" s="74"/>
      <c r="Q43" s="74"/>
      <c r="R43" s="74"/>
      <c r="S43" s="74"/>
      <c r="T43" s="75"/>
    </row>
    <row r="44" spans="10:18" ht="12.75">
      <c r="J44" s="104"/>
      <c r="K44" s="104"/>
      <c r="L44" s="105"/>
      <c r="M44" s="110"/>
      <c r="N44" s="110"/>
      <c r="R44" s="111"/>
    </row>
    <row r="45" spans="10:14" ht="12.75">
      <c r="J45" s="104"/>
      <c r="L45" s="105"/>
      <c r="N45" s="110"/>
    </row>
    <row r="46" spans="10:14" ht="12.75">
      <c r="J46" s="104"/>
      <c r="L46" s="105"/>
      <c r="N46" s="110"/>
    </row>
    <row r="47" spans="4:14" ht="12.75">
      <c r="D47" s="76"/>
      <c r="E47" s="105"/>
      <c r="J47" s="104"/>
      <c r="L47" s="105"/>
      <c r="N47" s="110"/>
    </row>
    <row r="48" spans="4:14" ht="12.75">
      <c r="D48" s="76"/>
      <c r="E48" s="105"/>
      <c r="F48" s="104"/>
      <c r="J48" s="104"/>
      <c r="K48" s="104"/>
      <c r="N48" s="110"/>
    </row>
    <row r="49" spans="6:14" ht="12.75">
      <c r="F49" s="104"/>
      <c r="J49" s="104"/>
      <c r="N49" s="110"/>
    </row>
    <row r="50" spans="4:13" ht="12.75">
      <c r="D50" s="76"/>
      <c r="E50" s="105"/>
      <c r="F50" s="104"/>
      <c r="J50" s="104"/>
      <c r="K50" s="104"/>
      <c r="M50" s="110"/>
    </row>
    <row r="51" spans="4:14" ht="12.75">
      <c r="D51" s="76"/>
      <c r="E51" s="105"/>
      <c r="G51" s="105"/>
      <c r="J51" s="104"/>
      <c r="L51" s="105"/>
      <c r="N51" s="110"/>
    </row>
    <row r="52" spans="4:14" ht="12.75">
      <c r="D52" s="76"/>
      <c r="E52" s="105"/>
      <c r="J52" s="104"/>
      <c r="M52" s="110"/>
      <c r="N52" s="110"/>
    </row>
    <row r="54" spans="4:5" ht="12.75">
      <c r="D54" s="76"/>
      <c r="E54" s="105"/>
    </row>
    <row r="57" spans="4:5" ht="12.75">
      <c r="D57" s="76"/>
      <c r="E57" s="105"/>
    </row>
    <row r="58" spans="4:5" ht="12.75">
      <c r="D58" s="76"/>
      <c r="E58" s="105"/>
    </row>
    <row r="59" spans="4:5" ht="12.75">
      <c r="D59" s="76"/>
      <c r="E59" s="105"/>
    </row>
    <row r="60" ht="12.75">
      <c r="E60" s="105"/>
    </row>
  </sheetData>
  <mergeCells count="1">
    <mergeCell ref="B16:C16"/>
  </mergeCells>
  <printOptions/>
  <pageMargins left="0.551181102362205" right="0" top="0.984251968503937" bottom="0.196850393700787" header="0.511811023622047" footer="0.1"/>
  <pageSetup firstPageNumber="10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7"/>
  <sheetViews>
    <sheetView workbookViewId="0" topLeftCell="A1">
      <selection activeCell="A1" sqref="A1"/>
    </sheetView>
  </sheetViews>
  <sheetFormatPr defaultColWidth="9.00390625" defaultRowHeight="16.5"/>
  <cols>
    <col min="1" max="1" width="10.25390625" style="286" customWidth="1"/>
    <col min="2" max="2" width="3.75390625" style="286" customWidth="1"/>
    <col min="3" max="3" width="52.50390625" style="286" customWidth="1"/>
    <col min="4" max="4" width="17.25390625" style="286" customWidth="1"/>
    <col min="5" max="5" width="10.00390625" style="286" customWidth="1"/>
    <col min="6" max="6" width="6.75390625" style="286" customWidth="1"/>
    <col min="7" max="16384" width="9.00390625" style="286" customWidth="1"/>
  </cols>
  <sheetData>
    <row r="1" spans="1:2" ht="18.75">
      <c r="A1" s="294" t="s">
        <v>283</v>
      </c>
      <c r="B1" s="294"/>
    </row>
    <row r="2" spans="1:2" ht="18.75">
      <c r="A2" s="333"/>
      <c r="B2" s="294"/>
    </row>
    <row r="3" spans="1:2" ht="18.75">
      <c r="A3" s="294"/>
      <c r="B3" s="294"/>
    </row>
    <row r="4" spans="1:4" ht="15.75">
      <c r="A4" s="332" t="s">
        <v>52</v>
      </c>
      <c r="B4" s="332"/>
      <c r="C4" s="299"/>
      <c r="D4" s="299"/>
    </row>
    <row r="5" spans="1:5" s="219" customFormat="1" ht="27" customHeight="1">
      <c r="A5" s="334" t="s">
        <v>14</v>
      </c>
      <c r="B5" s="335"/>
      <c r="C5" s="469" t="s">
        <v>19</v>
      </c>
      <c r="D5" s="696" t="s">
        <v>18</v>
      </c>
      <c r="E5" s="697"/>
    </row>
    <row r="6" spans="1:6" s="218" customFormat="1" ht="22.5" customHeight="1">
      <c r="A6" s="337">
        <v>1</v>
      </c>
      <c r="B6" s="508"/>
      <c r="C6" s="275" t="s">
        <v>287</v>
      </c>
      <c r="D6" s="413">
        <v>32.923238</v>
      </c>
      <c r="E6" s="411"/>
      <c r="F6" s="340"/>
    </row>
    <row r="7" spans="1:6" s="218" customFormat="1" ht="22.5" customHeight="1">
      <c r="A7" s="337">
        <v>2</v>
      </c>
      <c r="B7" s="508"/>
      <c r="C7" s="275" t="s">
        <v>288</v>
      </c>
      <c r="D7" s="414">
        <v>22.107</v>
      </c>
      <c r="E7" s="330"/>
      <c r="F7" s="340"/>
    </row>
    <row r="8" spans="1:6" s="218" customFormat="1" ht="22.5" customHeight="1">
      <c r="A8" s="337">
        <v>3</v>
      </c>
      <c r="B8" s="508"/>
      <c r="C8" s="275" t="s">
        <v>221</v>
      </c>
      <c r="D8" s="414">
        <v>14.848799999999999</v>
      </c>
      <c r="E8" s="330"/>
      <c r="F8" s="340"/>
    </row>
    <row r="9" spans="1:6" s="218" customFormat="1" ht="22.5" customHeight="1">
      <c r="A9" s="337">
        <v>4</v>
      </c>
      <c r="B9" s="508"/>
      <c r="C9" s="275" t="s">
        <v>289</v>
      </c>
      <c r="D9" s="414">
        <v>14.7892139</v>
      </c>
      <c r="E9" s="330"/>
      <c r="F9" s="340"/>
    </row>
    <row r="10" spans="1:6" s="218" customFormat="1" ht="22.5" customHeight="1">
      <c r="A10" s="337">
        <v>5</v>
      </c>
      <c r="B10" s="508"/>
      <c r="C10" s="275" t="s">
        <v>222</v>
      </c>
      <c r="D10" s="414">
        <v>13.735876000000001</v>
      </c>
      <c r="E10" s="412"/>
      <c r="F10" s="340"/>
    </row>
    <row r="11" spans="1:32" s="218" customFormat="1" ht="22.5" customHeight="1">
      <c r="A11" s="337">
        <v>6</v>
      </c>
      <c r="B11" s="508"/>
      <c r="C11" s="275" t="s">
        <v>290</v>
      </c>
      <c r="D11" s="414">
        <v>13.268125</v>
      </c>
      <c r="E11" s="330"/>
      <c r="F11" s="340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</row>
    <row r="12" spans="1:6" s="218" customFormat="1" ht="22.5" customHeight="1">
      <c r="A12" s="337">
        <v>7</v>
      </c>
      <c r="B12" s="508"/>
      <c r="C12" s="275" t="s">
        <v>270</v>
      </c>
      <c r="D12" s="414">
        <v>13.1298165</v>
      </c>
      <c r="E12" s="330"/>
      <c r="F12" s="340"/>
    </row>
    <row r="13" spans="1:6" s="218" customFormat="1" ht="22.5" customHeight="1">
      <c r="A13" s="337">
        <v>8</v>
      </c>
      <c r="B13" s="508"/>
      <c r="C13" s="275" t="s">
        <v>291</v>
      </c>
      <c r="D13" s="414">
        <v>11.452</v>
      </c>
      <c r="E13" s="330"/>
      <c r="F13" s="340"/>
    </row>
    <row r="14" spans="1:6" s="218" customFormat="1" ht="22.5" customHeight="1">
      <c r="A14" s="337">
        <v>9</v>
      </c>
      <c r="B14" s="508"/>
      <c r="C14" s="275" t="s">
        <v>224</v>
      </c>
      <c r="D14" s="414">
        <v>9.9846</v>
      </c>
      <c r="E14" s="330"/>
      <c r="F14" s="340"/>
    </row>
    <row r="15" spans="1:6" s="218" customFormat="1" ht="22.5" customHeight="1">
      <c r="A15" s="341">
        <v>10</v>
      </c>
      <c r="B15" s="509"/>
      <c r="C15" s="276" t="s">
        <v>223</v>
      </c>
      <c r="D15" s="415">
        <v>9.9550858</v>
      </c>
      <c r="E15" s="410"/>
      <c r="F15" s="340"/>
    </row>
    <row r="16" spans="1:29" s="218" customFormat="1" ht="15.75">
      <c r="A16" s="302"/>
      <c r="B16" s="302"/>
      <c r="C16" s="302"/>
      <c r="D16" s="287"/>
      <c r="E16" s="287"/>
      <c r="F16" s="287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</row>
    <row r="17" spans="5:6" s="218" customFormat="1" ht="15">
      <c r="E17" s="219"/>
      <c r="F17" s="219"/>
    </row>
  </sheetData>
  <mergeCells count="1">
    <mergeCell ref="D5:E5"/>
  </mergeCells>
  <printOptions/>
  <pageMargins left="1.14173228346457" right="0" top="0.590551181102362" bottom="0.196850393700787" header="0.511811023622047" footer="0.1"/>
  <pageSetup firstPageNumber="11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00390625" defaultRowHeight="16.5"/>
  <cols>
    <col min="1" max="1" width="8.875" style="286" customWidth="1"/>
    <col min="2" max="2" width="3.00390625" style="286" customWidth="1"/>
    <col min="3" max="3" width="48.875" style="286" customWidth="1"/>
    <col min="4" max="4" width="17.00390625" style="286" customWidth="1"/>
    <col min="5" max="5" width="16.00390625" style="286" customWidth="1"/>
    <col min="6" max="6" width="9.625" style="286" customWidth="1"/>
    <col min="7" max="16384" width="9.00390625" style="286" customWidth="1"/>
  </cols>
  <sheetData>
    <row r="1" spans="1:2" ht="19.5" customHeight="1">
      <c r="A1" s="294" t="s">
        <v>113</v>
      </c>
      <c r="B1" s="294"/>
    </row>
    <row r="2" spans="1:2" ht="19.5">
      <c r="A2" s="333" t="s">
        <v>410</v>
      </c>
      <c r="B2" s="327"/>
    </row>
    <row r="3" spans="1:2" ht="18.75">
      <c r="A3" s="294"/>
      <c r="B3" s="294"/>
    </row>
    <row r="4" spans="1:5" ht="15.75">
      <c r="A4" s="343" t="s">
        <v>53</v>
      </c>
      <c r="B4" s="343"/>
      <c r="C4" s="302"/>
      <c r="D4" s="302"/>
      <c r="E4" s="302"/>
    </row>
    <row r="5" spans="1:6" s="219" customFormat="1" ht="27.75" customHeight="1">
      <c r="A5" s="334" t="s">
        <v>14</v>
      </c>
      <c r="B5" s="344"/>
      <c r="C5" s="345" t="s">
        <v>19</v>
      </c>
      <c r="D5" s="468" t="s">
        <v>21</v>
      </c>
      <c r="E5" s="700" t="s">
        <v>18</v>
      </c>
      <c r="F5" s="697"/>
    </row>
    <row r="6" spans="1:6" s="218" customFormat="1" ht="22.5" customHeight="1">
      <c r="A6" s="337">
        <v>1</v>
      </c>
      <c r="B6" s="338"/>
      <c r="C6" s="275" t="s">
        <v>421</v>
      </c>
      <c r="D6" s="346" t="s">
        <v>153</v>
      </c>
      <c r="E6" s="347">
        <v>124.9479255</v>
      </c>
      <c r="F6" s="275"/>
    </row>
    <row r="7" spans="1:6" s="218" customFormat="1" ht="22.5" customHeight="1">
      <c r="A7" s="337">
        <v>2</v>
      </c>
      <c r="B7" s="348"/>
      <c r="C7" s="275" t="s">
        <v>188</v>
      </c>
      <c r="D7" s="346" t="s">
        <v>153</v>
      </c>
      <c r="E7" s="347">
        <v>86.74144009999999</v>
      </c>
      <c r="F7" s="275"/>
    </row>
    <row r="8" spans="1:6" s="218" customFormat="1" ht="22.5" customHeight="1">
      <c r="A8" s="337">
        <v>3</v>
      </c>
      <c r="B8" s="348"/>
      <c r="C8" s="275" t="s">
        <v>189</v>
      </c>
      <c r="D8" s="346" t="s">
        <v>81</v>
      </c>
      <c r="E8" s="347">
        <v>71.5782599</v>
      </c>
      <c r="F8" s="275"/>
    </row>
    <row r="9" spans="1:6" s="218" customFormat="1" ht="22.5" customHeight="1">
      <c r="A9" s="337">
        <v>4</v>
      </c>
      <c r="B9" s="348"/>
      <c r="C9" s="275" t="s">
        <v>190</v>
      </c>
      <c r="D9" s="346" t="s">
        <v>82</v>
      </c>
      <c r="E9" s="347">
        <v>43.607699091</v>
      </c>
      <c r="F9" s="275"/>
    </row>
    <row r="10" spans="1:6" s="218" customFormat="1" ht="22.5" customHeight="1">
      <c r="A10" s="337">
        <v>5</v>
      </c>
      <c r="B10" s="348"/>
      <c r="C10" s="275" t="s">
        <v>292</v>
      </c>
      <c r="D10" s="346">
        <v>2007</v>
      </c>
      <c r="E10" s="347">
        <v>32.923238</v>
      </c>
      <c r="F10" s="275"/>
    </row>
    <row r="11" spans="1:6" s="218" customFormat="1" ht="22.5" customHeight="1">
      <c r="A11" s="337">
        <v>6</v>
      </c>
      <c r="B11" s="348"/>
      <c r="C11" s="275" t="s">
        <v>191</v>
      </c>
      <c r="D11" s="346" t="s">
        <v>83</v>
      </c>
      <c r="E11" s="347">
        <v>32.66505456</v>
      </c>
      <c r="F11" s="349"/>
    </row>
    <row r="12" spans="1:6" s="218" customFormat="1" ht="22.5" customHeight="1">
      <c r="A12" s="337">
        <v>7</v>
      </c>
      <c r="B12" s="348"/>
      <c r="C12" s="275" t="s">
        <v>192</v>
      </c>
      <c r="D12" s="346" t="s">
        <v>84</v>
      </c>
      <c r="E12" s="347">
        <v>26.713818249999996</v>
      </c>
      <c r="F12" s="275"/>
    </row>
    <row r="13" spans="1:6" s="218" customFormat="1" ht="22.5" customHeight="1">
      <c r="A13" s="337">
        <v>8</v>
      </c>
      <c r="B13" s="348"/>
      <c r="C13" s="275" t="s">
        <v>193</v>
      </c>
      <c r="D13" s="346" t="s">
        <v>82</v>
      </c>
      <c r="E13" s="347">
        <v>26.680975919999998</v>
      </c>
      <c r="F13" s="275"/>
    </row>
    <row r="14" spans="1:6" s="218" customFormat="1" ht="22.5" customHeight="1">
      <c r="A14" s="337">
        <v>9</v>
      </c>
      <c r="B14" s="348"/>
      <c r="C14" s="275" t="s">
        <v>194</v>
      </c>
      <c r="D14" s="346" t="s">
        <v>81</v>
      </c>
      <c r="E14" s="347">
        <v>25.489368751</v>
      </c>
      <c r="F14" s="275"/>
    </row>
    <row r="15" spans="1:6" s="218" customFormat="1" ht="22.5" customHeight="1">
      <c r="A15" s="341">
        <v>10</v>
      </c>
      <c r="B15" s="350"/>
      <c r="C15" s="276" t="s">
        <v>195</v>
      </c>
      <c r="D15" s="351" t="s">
        <v>82</v>
      </c>
      <c r="E15" s="352">
        <v>22.329670859999997</v>
      </c>
      <c r="F15" s="276"/>
    </row>
    <row r="16" spans="1:6" s="218" customFormat="1" ht="15.75">
      <c r="A16" s="302"/>
      <c r="B16" s="302"/>
      <c r="C16" s="302"/>
      <c r="D16" s="287"/>
      <c r="E16" s="287"/>
      <c r="F16" s="287"/>
    </row>
    <row r="17" s="218" customFormat="1" ht="15.75">
      <c r="C17" s="286"/>
    </row>
    <row r="18" s="218" customFormat="1" ht="15.75">
      <c r="C18" s="286"/>
    </row>
    <row r="19" s="218" customFormat="1" ht="15.75">
      <c r="C19" s="286"/>
    </row>
    <row r="20" s="218" customFormat="1" ht="15.75">
      <c r="C20" s="286"/>
    </row>
  </sheetData>
  <mergeCells count="1">
    <mergeCell ref="E5:F5"/>
  </mergeCells>
  <printOptions/>
  <pageMargins left="0.551181102362205" right="0" top="0.590551181102362" bottom="0.196850393700787" header="0.511811023622047" footer="0.1"/>
  <pageSetup firstPageNumber="12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F1"/>
    </sheetView>
  </sheetViews>
  <sheetFormatPr defaultColWidth="9.00390625" defaultRowHeight="16.5"/>
  <cols>
    <col min="1" max="1" width="10.625" style="0" customWidth="1"/>
    <col min="2" max="2" width="14.75390625" style="0" customWidth="1"/>
    <col min="3" max="3" width="4.25390625" style="0" customWidth="1"/>
    <col min="4" max="4" width="34.125" style="0" customWidth="1"/>
    <col min="5" max="5" width="16.875" style="0" customWidth="1"/>
  </cols>
  <sheetData>
    <row r="1" spans="1:6" ht="21.75" customHeight="1">
      <c r="A1" s="720" t="s">
        <v>258</v>
      </c>
      <c r="B1" s="720"/>
      <c r="C1" s="720"/>
      <c r="D1" s="720"/>
      <c r="E1" s="720"/>
      <c r="F1" s="720"/>
    </row>
    <row r="2" spans="1:7" ht="21.75" customHeight="1">
      <c r="A2" s="467" t="s">
        <v>410</v>
      </c>
      <c r="B2" s="451"/>
      <c r="C2" s="451"/>
      <c r="D2" s="451"/>
      <c r="E2" s="451"/>
      <c r="F2" s="451"/>
      <c r="G2" s="451"/>
    </row>
    <row r="3" spans="2:7" ht="21.75" customHeight="1">
      <c r="B3" s="451"/>
      <c r="C3" s="451"/>
      <c r="D3" s="451"/>
      <c r="E3" s="451"/>
      <c r="F3" s="451"/>
      <c r="G3" s="451"/>
    </row>
    <row r="4" spans="1:7" ht="21.75" customHeight="1">
      <c r="A4" s="459" t="s">
        <v>148</v>
      </c>
      <c r="B4" s="451"/>
      <c r="C4" s="451"/>
      <c r="D4" s="451"/>
      <c r="E4" s="451"/>
      <c r="F4" s="451"/>
      <c r="G4" s="451"/>
    </row>
    <row r="5" spans="1:5" ht="22.5" customHeight="1">
      <c r="A5" s="456" t="s">
        <v>14</v>
      </c>
      <c r="B5" s="721" t="s">
        <v>159</v>
      </c>
      <c r="C5" s="722"/>
      <c r="D5" s="722" t="s">
        <v>160</v>
      </c>
      <c r="E5" s="723"/>
    </row>
    <row r="6" spans="1:5" ht="22.5" customHeight="1">
      <c r="A6" s="230">
        <v>1</v>
      </c>
      <c r="B6" s="558">
        <v>39358</v>
      </c>
      <c r="C6" s="454"/>
      <c r="D6" s="510">
        <v>210505533155</v>
      </c>
      <c r="E6" s="232"/>
    </row>
    <row r="7" spans="1:5" ht="22.5" customHeight="1">
      <c r="A7" s="230">
        <v>2</v>
      </c>
      <c r="B7" s="558">
        <v>39371</v>
      </c>
      <c r="C7" s="454"/>
      <c r="D7" s="510">
        <v>201413369933</v>
      </c>
      <c r="E7" s="232"/>
    </row>
    <row r="8" spans="1:5" ht="22.5" customHeight="1">
      <c r="A8" s="230">
        <v>3</v>
      </c>
      <c r="B8" s="558">
        <v>39367</v>
      </c>
      <c r="C8" s="454"/>
      <c r="D8" s="510">
        <v>195962197177</v>
      </c>
      <c r="E8" s="232"/>
    </row>
    <row r="9" spans="1:5" ht="22.5" customHeight="1">
      <c r="A9" s="230">
        <v>4</v>
      </c>
      <c r="B9" s="558">
        <v>39385</v>
      </c>
      <c r="C9" s="454"/>
      <c r="D9" s="510">
        <v>185681499300</v>
      </c>
      <c r="E9" s="232"/>
    </row>
    <row r="10" spans="1:5" ht="22.5" customHeight="1">
      <c r="A10" s="230">
        <v>5</v>
      </c>
      <c r="B10" s="558">
        <v>39366</v>
      </c>
      <c r="C10" s="454"/>
      <c r="D10" s="510">
        <v>179409273541</v>
      </c>
      <c r="E10" s="232"/>
    </row>
    <row r="11" spans="1:5" ht="22.5" customHeight="1">
      <c r="A11" s="230">
        <v>6</v>
      </c>
      <c r="B11" s="558">
        <v>39384</v>
      </c>
      <c r="C11" s="454"/>
      <c r="D11" s="510">
        <v>178382190802</v>
      </c>
      <c r="E11" s="232"/>
    </row>
    <row r="12" spans="1:5" ht="22.5" customHeight="1">
      <c r="A12" s="230">
        <v>7</v>
      </c>
      <c r="B12" s="558">
        <v>39370</v>
      </c>
      <c r="C12" s="454"/>
      <c r="D12" s="510">
        <v>174984449067</v>
      </c>
      <c r="E12" s="232"/>
    </row>
    <row r="13" spans="1:5" ht="22.5" customHeight="1">
      <c r="A13" s="230">
        <v>8</v>
      </c>
      <c r="B13" s="558">
        <v>39392</v>
      </c>
      <c r="C13" s="454"/>
      <c r="D13" s="510">
        <v>170352755573</v>
      </c>
      <c r="E13" s="232"/>
    </row>
    <row r="14" spans="1:5" ht="22.5" customHeight="1">
      <c r="A14" s="230">
        <v>9</v>
      </c>
      <c r="B14" s="558">
        <v>39373</v>
      </c>
      <c r="C14" s="454"/>
      <c r="D14" s="510">
        <v>169121203305</v>
      </c>
      <c r="E14" s="232"/>
    </row>
    <row r="15" spans="1:5" ht="22.5" customHeight="1">
      <c r="A15" s="228">
        <v>10</v>
      </c>
      <c r="B15" s="558">
        <v>39380</v>
      </c>
      <c r="C15" s="455"/>
      <c r="D15" s="510">
        <v>165926117174</v>
      </c>
      <c r="E15" s="229"/>
    </row>
    <row r="16" spans="2:4" ht="16.5">
      <c r="B16" s="452"/>
      <c r="C16" s="453"/>
      <c r="D16" s="452"/>
    </row>
    <row r="17" spans="1:8" ht="16.5">
      <c r="A17" s="461"/>
      <c r="B17" s="458"/>
      <c r="C17" s="458"/>
      <c r="D17" s="461"/>
      <c r="E17" s="460"/>
      <c r="F17" s="458"/>
      <c r="G17" s="461"/>
      <c r="H17" s="460"/>
    </row>
    <row r="18" spans="1:8" ht="16.5">
      <c r="A18" s="461"/>
      <c r="B18" s="458"/>
      <c r="C18" s="458"/>
      <c r="D18" s="461"/>
      <c r="E18" s="460"/>
      <c r="F18" s="458"/>
      <c r="G18" s="461"/>
      <c r="H18" s="460"/>
    </row>
    <row r="19" spans="1:8" ht="16.5">
      <c r="A19" s="461"/>
      <c r="B19" s="458"/>
      <c r="C19" s="458"/>
      <c r="D19" s="461"/>
      <c r="E19" s="460"/>
      <c r="F19" s="458"/>
      <c r="G19" s="461"/>
      <c r="H19" s="460"/>
    </row>
    <row r="20" spans="1:8" ht="16.5">
      <c r="A20" s="461"/>
      <c r="B20" s="458"/>
      <c r="C20" s="458"/>
      <c r="D20" s="461"/>
      <c r="E20" s="460"/>
      <c r="F20" s="458"/>
      <c r="G20" s="461"/>
      <c r="H20" s="460"/>
    </row>
    <row r="21" spans="1:7" ht="16.5">
      <c r="A21" s="461"/>
      <c r="B21" s="458"/>
      <c r="C21" s="458"/>
      <c r="D21" s="461"/>
      <c r="E21" s="460"/>
      <c r="F21" s="458"/>
      <c r="G21" s="461"/>
    </row>
    <row r="22" spans="1:5" ht="16.5">
      <c r="A22" s="461"/>
      <c r="B22" s="458"/>
      <c r="C22" s="458"/>
      <c r="D22" s="461"/>
      <c r="E22" s="460"/>
    </row>
    <row r="23" spans="1:5" ht="16.5">
      <c r="A23" s="458"/>
      <c r="B23" s="458"/>
      <c r="C23" s="458"/>
      <c r="D23" s="458"/>
      <c r="E23" s="458"/>
    </row>
  </sheetData>
  <mergeCells count="3">
    <mergeCell ref="B5:C5"/>
    <mergeCell ref="A1:F1"/>
    <mergeCell ref="D5:E5"/>
  </mergeCells>
  <printOptions/>
  <pageMargins left="1.18" right="0.75" top="1" bottom="1" header="0.5" footer="0.1"/>
  <pageSetup firstPageNumber="13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00390625" defaultRowHeight="16.5"/>
  <cols>
    <col min="2" max="2" width="4.00390625" style="0" customWidth="1"/>
    <col min="3" max="3" width="26.625" style="0" customWidth="1"/>
    <col min="4" max="4" width="20.125" style="0" customWidth="1"/>
    <col min="12" max="12" width="6.50390625" style="0" customWidth="1"/>
    <col min="13" max="13" width="8.50390625" style="0" customWidth="1"/>
    <col min="14" max="14" width="7.25390625" style="0" customWidth="1"/>
  </cols>
  <sheetData>
    <row r="1" spans="1:5" ht="18.75">
      <c r="A1" s="55" t="s">
        <v>304</v>
      </c>
      <c r="B1" s="55"/>
      <c r="C1" s="1"/>
      <c r="D1" s="1"/>
      <c r="E1" s="1"/>
    </row>
    <row r="2" spans="1:5" ht="19.5">
      <c r="A2" s="56"/>
      <c r="B2" s="56"/>
      <c r="C2" s="1"/>
      <c r="D2" s="1"/>
      <c r="E2" s="1"/>
    </row>
    <row r="3" spans="1:5" ht="18.75">
      <c r="A3" s="55"/>
      <c r="B3" s="55"/>
      <c r="C3" s="1"/>
      <c r="D3" s="1"/>
      <c r="E3" s="1"/>
    </row>
    <row r="4" spans="1:5" ht="16.5">
      <c r="A4" s="161" t="s">
        <v>88</v>
      </c>
      <c r="B4" s="161"/>
      <c r="C4" s="5"/>
      <c r="D4" s="8"/>
      <c r="E4" s="1"/>
    </row>
    <row r="5" spans="1:6" s="285" customFormat="1" ht="27" customHeight="1">
      <c r="A5" s="279" t="s">
        <v>14</v>
      </c>
      <c r="B5" s="280"/>
      <c r="C5" s="283" t="s">
        <v>13</v>
      </c>
      <c r="D5" s="701" t="s">
        <v>20</v>
      </c>
      <c r="E5" s="702"/>
      <c r="F5" s="284"/>
    </row>
    <row r="6" spans="1:6" ht="17.25">
      <c r="A6" s="230">
        <v>1</v>
      </c>
      <c r="B6" s="154"/>
      <c r="C6" s="275" t="s">
        <v>261</v>
      </c>
      <c r="D6" s="543">
        <v>541874.238421908</v>
      </c>
      <c r="E6" s="275"/>
      <c r="F6" s="274"/>
    </row>
    <row r="7" spans="1:6" ht="17.25">
      <c r="A7" s="230">
        <v>2</v>
      </c>
      <c r="B7" s="154"/>
      <c r="C7" s="275" t="s">
        <v>96</v>
      </c>
      <c r="D7" s="543">
        <v>409598.064056913</v>
      </c>
      <c r="E7" s="275"/>
      <c r="F7" s="274"/>
    </row>
    <row r="8" spans="1:6" ht="17.25">
      <c r="A8" s="230">
        <v>3</v>
      </c>
      <c r="B8" s="154"/>
      <c r="C8" s="275" t="s">
        <v>225</v>
      </c>
      <c r="D8" s="543">
        <v>348006.215136405</v>
      </c>
      <c r="E8" s="275"/>
      <c r="F8" s="274"/>
    </row>
    <row r="9" spans="1:6" ht="17.25">
      <c r="A9" s="230">
        <v>4</v>
      </c>
      <c r="B9" s="154"/>
      <c r="C9" s="275" t="s">
        <v>120</v>
      </c>
      <c r="D9" s="543">
        <v>117216.033162259</v>
      </c>
      <c r="E9" s="275"/>
      <c r="F9" s="274"/>
    </row>
    <row r="10" spans="1:6" ht="17.25">
      <c r="A10" s="230">
        <v>5</v>
      </c>
      <c r="B10" s="154"/>
      <c r="C10" s="275" t="s">
        <v>152</v>
      </c>
      <c r="D10" s="543">
        <v>68729.7766654495</v>
      </c>
      <c r="E10" s="275"/>
      <c r="F10" s="274"/>
    </row>
    <row r="11" spans="1:6" ht="17.25">
      <c r="A11" s="230">
        <v>6</v>
      </c>
      <c r="B11" s="154"/>
      <c r="C11" s="275" t="s">
        <v>121</v>
      </c>
      <c r="D11" s="543">
        <v>59248.5007817052</v>
      </c>
      <c r="E11" s="275"/>
      <c r="F11" s="274"/>
    </row>
    <row r="12" spans="1:6" ht="17.25">
      <c r="A12" s="230">
        <v>7</v>
      </c>
      <c r="B12" s="154"/>
      <c r="C12" s="275" t="s">
        <v>91</v>
      </c>
      <c r="D12" s="543">
        <v>47172.073234906</v>
      </c>
      <c r="E12" s="275"/>
      <c r="F12" s="274"/>
    </row>
    <row r="13" spans="1:6" ht="17.25">
      <c r="A13" s="230">
        <v>8</v>
      </c>
      <c r="B13" s="154"/>
      <c r="C13" s="275" t="s">
        <v>227</v>
      </c>
      <c r="D13" s="543">
        <v>17973.8</v>
      </c>
      <c r="E13" s="275"/>
      <c r="F13" s="274"/>
    </row>
    <row r="14" spans="1:6" ht="17.25">
      <c r="A14" s="230">
        <v>9</v>
      </c>
      <c r="B14" s="154"/>
      <c r="C14" s="275" t="s">
        <v>226</v>
      </c>
      <c r="D14" s="543">
        <v>15809.1</v>
      </c>
      <c r="E14" s="275" t="s">
        <v>86</v>
      </c>
      <c r="F14" s="274"/>
    </row>
    <row r="15" spans="1:6" ht="17.25">
      <c r="A15" s="228">
        <v>10</v>
      </c>
      <c r="B15" s="235"/>
      <c r="C15" s="276" t="s">
        <v>422</v>
      </c>
      <c r="D15" s="544">
        <v>6978.8</v>
      </c>
      <c r="E15" s="276"/>
      <c r="F15" s="274"/>
    </row>
    <row r="16" spans="1:5" ht="16.5">
      <c r="A16" s="114"/>
      <c r="B16" s="114"/>
      <c r="C16" s="272"/>
      <c r="D16" s="273"/>
      <c r="E16" s="2"/>
    </row>
    <row r="17" spans="1:5" ht="16.5">
      <c r="A17" s="6" t="s">
        <v>463</v>
      </c>
      <c r="B17" s="6"/>
      <c r="C17" s="3"/>
      <c r="D17" s="3"/>
      <c r="E17" s="3"/>
    </row>
    <row r="18" spans="1:5" ht="16.5">
      <c r="A18" s="6"/>
      <c r="B18" s="6"/>
      <c r="C18" s="3"/>
      <c r="D18" s="3"/>
      <c r="E18" s="3"/>
    </row>
    <row r="19" spans="1:5" ht="16.5">
      <c r="A19" s="6" t="s">
        <v>122</v>
      </c>
      <c r="B19" s="6"/>
      <c r="C19" s="3"/>
      <c r="D19" s="3"/>
      <c r="E19" s="3"/>
    </row>
    <row r="20" spans="1:5" ht="16.5">
      <c r="A20" s="6"/>
      <c r="B20" s="6"/>
      <c r="C20" s="3"/>
      <c r="D20" s="3"/>
      <c r="E20" s="3"/>
    </row>
    <row r="21" s="6" customFormat="1" ht="12.75">
      <c r="A21" s="6" t="s">
        <v>285</v>
      </c>
    </row>
    <row r="22" spans="2:5" ht="16.5">
      <c r="B22" s="6"/>
      <c r="C22" s="6"/>
      <c r="D22" s="1"/>
      <c r="E22" s="6"/>
    </row>
    <row r="23" ht="16.5">
      <c r="A23" s="6" t="s">
        <v>423</v>
      </c>
    </row>
    <row r="27" ht="16.5">
      <c r="M27" s="113"/>
    </row>
  </sheetData>
  <mergeCells count="1">
    <mergeCell ref="D5:E5"/>
  </mergeCells>
  <printOptions/>
  <pageMargins left="0.748031496062992" right="0" top="0.984251968503937" bottom="0.196850393700787" header="0.511811023622047" footer="0.1"/>
  <pageSetup firstPageNumber="14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9.00390625" defaultRowHeight="16.5"/>
  <cols>
    <col min="1" max="1" width="26.125" style="8" customWidth="1"/>
    <col min="2" max="2" width="37.875" style="8" customWidth="1"/>
    <col min="3" max="3" width="56.875" style="8" customWidth="1"/>
    <col min="4" max="4" width="8.875" style="8" customWidth="1"/>
    <col min="5" max="5" width="11.125" style="8" customWidth="1"/>
    <col min="6" max="16384" width="9.00390625" style="8" customWidth="1"/>
  </cols>
  <sheetData>
    <row r="1" ht="22.5">
      <c r="A1" s="151" t="s">
        <v>22</v>
      </c>
    </row>
    <row r="2" ht="25.5">
      <c r="A2" s="152"/>
    </row>
    <row r="3" ht="2.25" customHeight="1">
      <c r="A3" s="10"/>
    </row>
    <row r="4" s="115" customFormat="1" ht="19.5">
      <c r="A4" s="187" t="s">
        <v>114</v>
      </c>
    </row>
    <row r="5" s="115" customFormat="1" ht="19.5">
      <c r="A5" s="54"/>
    </row>
    <row r="6" s="115" customFormat="1" ht="18.75"/>
    <row r="7" spans="1:3" s="153" customFormat="1" ht="19.5" customHeight="1">
      <c r="A7" s="9" t="s">
        <v>44</v>
      </c>
      <c r="B7" s="115"/>
      <c r="C7" s="115"/>
    </row>
    <row r="8" spans="1:3" s="153" customFormat="1" ht="18.75">
      <c r="A8" s="9"/>
      <c r="B8" s="115"/>
      <c r="C8" s="115"/>
    </row>
    <row r="9" spans="1:3" s="153" customFormat="1" ht="13.5" customHeight="1">
      <c r="A9" s="9"/>
      <c r="B9" s="115"/>
      <c r="C9" s="115"/>
    </row>
    <row r="10" spans="1:3" s="153" customFormat="1" ht="54" customHeight="1">
      <c r="A10" s="695" t="s">
        <v>54</v>
      </c>
      <c r="B10" s="703"/>
      <c r="C10" s="703"/>
    </row>
    <row r="11" spans="1:4" s="153" customFormat="1" ht="18.75">
      <c r="A11" s="188"/>
      <c r="B11" s="115"/>
      <c r="C11" s="115"/>
      <c r="D11" s="155"/>
    </row>
    <row r="12" spans="1:4" s="153" customFormat="1" ht="18.75">
      <c r="A12" s="188"/>
      <c r="B12" s="115"/>
      <c r="C12" s="115"/>
      <c r="D12" s="155"/>
    </row>
    <row r="13" spans="1:5" s="153" customFormat="1" ht="15.75" customHeight="1">
      <c r="A13" s="9" t="s">
        <v>45</v>
      </c>
      <c r="B13" s="189"/>
      <c r="C13" s="189"/>
      <c r="D13" s="154"/>
      <c r="E13" s="154"/>
    </row>
    <row r="14" spans="1:5" s="153" customFormat="1" ht="15.75" customHeight="1">
      <c r="A14" s="54"/>
      <c r="B14" s="189"/>
      <c r="C14" s="189"/>
      <c r="D14" s="154"/>
      <c r="E14" s="154"/>
    </row>
    <row r="15" spans="1:5" s="153" customFormat="1" ht="12" customHeight="1">
      <c r="A15" s="188"/>
      <c r="B15" s="190"/>
      <c r="C15" s="115"/>
      <c r="D15" s="156"/>
      <c r="E15" s="156"/>
    </row>
    <row r="16" spans="1:3" s="157" customFormat="1" ht="43.5" customHeight="1">
      <c r="A16" s="704" t="s">
        <v>55</v>
      </c>
      <c r="B16" s="704"/>
      <c r="C16" s="704"/>
    </row>
    <row r="17" spans="1:3" s="153" customFormat="1" ht="18.75">
      <c r="A17" s="188"/>
      <c r="B17" s="115"/>
      <c r="C17" s="115"/>
    </row>
    <row r="18" spans="1:3" s="153" customFormat="1" ht="18.75">
      <c r="A18" s="188"/>
      <c r="B18" s="115"/>
      <c r="C18" s="115"/>
    </row>
    <row r="19" spans="1:3" s="153" customFormat="1" ht="15" customHeight="1">
      <c r="A19" s="9" t="s">
        <v>444</v>
      </c>
      <c r="B19" s="191"/>
      <c r="C19" s="191"/>
    </row>
    <row r="20" spans="1:3" s="153" customFormat="1" ht="15" customHeight="1">
      <c r="A20" s="54"/>
      <c r="B20" s="191"/>
      <c r="C20" s="191"/>
    </row>
    <row r="21" spans="1:3" s="153" customFormat="1" ht="11.25" customHeight="1">
      <c r="A21" s="191"/>
      <c r="B21" s="191"/>
      <c r="C21" s="191"/>
    </row>
    <row r="22" spans="1:3" s="153" customFormat="1" ht="42" customHeight="1">
      <c r="A22" s="704" t="s">
        <v>56</v>
      </c>
      <c r="B22" s="704"/>
      <c r="C22" s="704"/>
    </row>
    <row r="23" spans="1:5" s="112" customFormat="1" ht="10.5" customHeight="1">
      <c r="A23" s="114"/>
      <c r="B23" s="8"/>
      <c r="C23" s="8"/>
      <c r="D23" s="2"/>
      <c r="E23" s="2"/>
    </row>
    <row r="24" spans="1:5" s="112" customFormat="1" ht="15.75">
      <c r="A24" s="114"/>
      <c r="B24" s="8"/>
      <c r="D24" s="2"/>
      <c r="E24" s="2"/>
    </row>
    <row r="25" spans="1:5" s="112" customFormat="1" ht="15.75">
      <c r="A25" s="114"/>
      <c r="B25" s="8"/>
      <c r="C25" s="8"/>
      <c r="D25" s="4"/>
      <c r="E25" s="4"/>
    </row>
    <row r="26" spans="1:5" s="112" customFormat="1" ht="15.75">
      <c r="A26" s="114"/>
      <c r="B26" s="8"/>
      <c r="C26" s="8"/>
      <c r="E26" s="2"/>
    </row>
    <row r="27" spans="1:5" s="112" customFormat="1" ht="15.75">
      <c r="A27" s="114"/>
      <c r="B27" s="8"/>
      <c r="C27" s="8"/>
      <c r="D27" s="4"/>
      <c r="E27" s="4"/>
    </row>
    <row r="28" spans="1:5" s="112" customFormat="1" ht="15.75">
      <c r="A28" s="8"/>
      <c r="B28" s="2"/>
      <c r="C28" s="2"/>
      <c r="D28" s="2"/>
      <c r="E28" s="2"/>
    </row>
    <row r="29" spans="1:5" s="112" customFormat="1" ht="15.75">
      <c r="A29" s="8"/>
      <c r="B29" s="2"/>
      <c r="C29" s="2"/>
      <c r="D29" s="268"/>
      <c r="E29" s="2"/>
    </row>
    <row r="30" spans="1:5" s="112" customFormat="1" ht="15.75">
      <c r="A30" s="8"/>
      <c r="B30" s="2"/>
      <c r="C30" s="2"/>
      <c r="D30" s="4"/>
      <c r="E30" s="4"/>
    </row>
    <row r="31" s="112" customFormat="1" ht="12.75"/>
    <row r="32" s="112" customFormat="1" ht="12.75"/>
    <row r="33" s="112" customFormat="1" ht="12.75"/>
    <row r="34" s="112" customFormat="1" ht="12.75"/>
  </sheetData>
  <mergeCells count="3">
    <mergeCell ref="A10:C10"/>
    <mergeCell ref="A16:C16"/>
    <mergeCell ref="A22:C22"/>
  </mergeCells>
  <printOptions/>
  <pageMargins left="1.14173228346457" right="0" top="0.590551181102362" bottom="0.196850393700787" header="0.511811023622047" footer="0.1"/>
  <pageSetup firstPageNumber="15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O36"/>
  <sheetViews>
    <sheetView workbookViewId="0" topLeftCell="A1">
      <selection activeCell="A1" sqref="A1"/>
    </sheetView>
  </sheetViews>
  <sheetFormatPr defaultColWidth="9.00390625" defaultRowHeight="16.5"/>
  <cols>
    <col min="1" max="1" width="44.875" style="286" customWidth="1"/>
    <col min="2" max="2" width="3.50390625" style="286" customWidth="1"/>
    <col min="3" max="3" width="12.75390625" style="286" customWidth="1"/>
    <col min="4" max="4" width="1.875" style="286" customWidth="1"/>
    <col min="5" max="5" width="9.125" style="286" customWidth="1"/>
    <col min="6" max="6" width="1.37890625" style="286" customWidth="1"/>
    <col min="7" max="7" width="12.75390625" style="286" customWidth="1"/>
    <col min="8" max="8" width="1.875" style="286" customWidth="1"/>
    <col min="9" max="9" width="9.125" style="286" customWidth="1"/>
    <col min="10" max="10" width="1.4921875" style="286" customWidth="1"/>
    <col min="11" max="11" width="8.75390625" style="286" bestFit="1" customWidth="1"/>
    <col min="12" max="12" width="2.25390625" style="286" customWidth="1"/>
    <col min="13" max="13" width="9.00390625" style="286" customWidth="1"/>
    <col min="14" max="14" width="8.00390625" style="286" customWidth="1"/>
    <col min="15" max="15" width="7.375" style="286" customWidth="1"/>
    <col min="16" max="16384" width="9.00390625" style="286" customWidth="1"/>
  </cols>
  <sheetData>
    <row r="1" ht="20.25">
      <c r="A1" s="329" t="s">
        <v>57</v>
      </c>
    </row>
    <row r="3" ht="19.5" customHeight="1">
      <c r="A3" s="294" t="s">
        <v>23</v>
      </c>
    </row>
    <row r="4" ht="19.5" customHeight="1">
      <c r="A4" s="294"/>
    </row>
    <row r="5" spans="1:9" ht="19.5" customHeight="1">
      <c r="A5" s="294"/>
      <c r="C5" s="717" t="s">
        <v>249</v>
      </c>
      <c r="D5" s="717"/>
      <c r="E5" s="717"/>
      <c r="F5" s="717"/>
      <c r="G5" s="717"/>
      <c r="H5" s="717"/>
      <c r="I5" s="717"/>
    </row>
    <row r="6" spans="1:12" ht="18.75">
      <c r="A6" s="294"/>
      <c r="C6" s="724">
        <v>39447</v>
      </c>
      <c r="D6" s="724"/>
      <c r="E6" s="724"/>
      <c r="F6" s="690"/>
      <c r="G6" s="694">
        <v>39082</v>
      </c>
      <c r="H6" s="694"/>
      <c r="I6" s="694"/>
      <c r="J6" s="299"/>
      <c r="K6" s="299" t="s">
        <v>9</v>
      </c>
      <c r="L6" s="299"/>
    </row>
    <row r="7" spans="1:11" ht="15.75">
      <c r="A7" s="303" t="s">
        <v>24</v>
      </c>
      <c r="B7" s="302"/>
      <c r="C7" s="353">
        <v>439</v>
      </c>
      <c r="D7" s="353"/>
      <c r="E7" s="354">
        <v>0.35</v>
      </c>
      <c r="F7" s="295"/>
      <c r="G7" s="165">
        <v>367</v>
      </c>
      <c r="H7" s="165"/>
      <c r="I7" s="443" t="s">
        <v>440</v>
      </c>
      <c r="K7" s="430">
        <f>(C7-G7)/G7*100</f>
        <v>19.618528610354225</v>
      </c>
    </row>
    <row r="8" spans="1:9" ht="16.5">
      <c r="A8" s="355"/>
      <c r="B8" s="302"/>
      <c r="C8" s="295"/>
      <c r="D8" s="295"/>
      <c r="E8" s="295"/>
      <c r="F8" s="295"/>
      <c r="G8" s="295"/>
      <c r="H8" s="295"/>
      <c r="I8" s="295"/>
    </row>
    <row r="9" spans="1:11" ht="18.75">
      <c r="A9" s="303" t="s">
        <v>274</v>
      </c>
      <c r="B9" s="356"/>
      <c r="C9" s="353">
        <v>55</v>
      </c>
      <c r="D9" s="374" t="s">
        <v>115</v>
      </c>
      <c r="E9" s="354">
        <v>0.65</v>
      </c>
      <c r="F9" s="295"/>
      <c r="G9" s="165">
        <v>39</v>
      </c>
      <c r="H9" s="374" t="s">
        <v>111</v>
      </c>
      <c r="I9" s="166" t="s">
        <v>441</v>
      </c>
      <c r="J9" s="358"/>
      <c r="K9" s="430">
        <f>(C9-G9)/G9*100</f>
        <v>41.02564102564102</v>
      </c>
    </row>
    <row r="10" spans="1:11" ht="16.5">
      <c r="A10" s="355"/>
      <c r="B10" s="356"/>
      <c r="C10" s="353"/>
      <c r="D10" s="353"/>
      <c r="E10" s="353"/>
      <c r="F10" s="295"/>
      <c r="G10" s="165"/>
      <c r="H10" s="165"/>
      <c r="I10" s="165"/>
      <c r="J10" s="358"/>
      <c r="K10" s="358"/>
    </row>
    <row r="11" spans="1:11" ht="15.75">
      <c r="A11" s="303" t="s">
        <v>43</v>
      </c>
      <c r="B11" s="302"/>
      <c r="C11" s="504">
        <v>12049.013447654</v>
      </c>
      <c r="D11" s="360"/>
      <c r="E11" s="361" t="s">
        <v>228</v>
      </c>
      <c r="F11" s="318"/>
      <c r="G11" s="511">
        <v>6714.462998613</v>
      </c>
      <c r="H11" s="363"/>
      <c r="I11" s="364" t="s">
        <v>442</v>
      </c>
      <c r="K11" s="430">
        <f>(C11-G11)/G11*100</f>
        <v>79.44865360257333</v>
      </c>
    </row>
    <row r="12" spans="1:11" ht="16.5">
      <c r="A12" s="355"/>
      <c r="B12" s="302"/>
      <c r="C12" s="365"/>
      <c r="D12" s="365"/>
      <c r="E12" s="365"/>
      <c r="F12" s="318"/>
      <c r="G12" s="366"/>
      <c r="H12" s="366"/>
      <c r="I12" s="366"/>
      <c r="K12" s="319"/>
    </row>
    <row r="13" spans="1:9" ht="15.75">
      <c r="A13" s="679"/>
      <c r="B13" s="302"/>
      <c r="C13" s="353"/>
      <c r="D13" s="353"/>
      <c r="E13" s="353"/>
      <c r="F13" s="295"/>
      <c r="G13" s="295"/>
      <c r="H13" s="295"/>
      <c r="I13" s="295"/>
    </row>
    <row r="14" spans="1:9" ht="15.75">
      <c r="A14" s="679"/>
      <c r="B14" s="302"/>
      <c r="C14" s="717" t="s">
        <v>293</v>
      </c>
      <c r="D14" s="717"/>
      <c r="E14" s="717"/>
      <c r="F14" s="717"/>
      <c r="G14" s="717"/>
      <c r="H14" s="717"/>
      <c r="I14" s="717"/>
    </row>
    <row r="15" spans="1:12" ht="15.75">
      <c r="A15" s="302"/>
      <c r="B15" s="302"/>
      <c r="C15" s="724">
        <v>39447</v>
      </c>
      <c r="D15" s="724"/>
      <c r="E15" s="724"/>
      <c r="F15" s="690"/>
      <c r="G15" s="694">
        <v>39082</v>
      </c>
      <c r="H15" s="694"/>
      <c r="I15" s="694"/>
      <c r="J15" s="299"/>
      <c r="K15" s="299" t="s">
        <v>9</v>
      </c>
      <c r="L15" s="299"/>
    </row>
    <row r="16" spans="1:9" ht="15.75">
      <c r="A16" s="302"/>
      <c r="B16" s="302"/>
      <c r="C16" s="353"/>
      <c r="D16" s="353"/>
      <c r="E16" s="353"/>
      <c r="F16" s="295"/>
      <c r="G16" s="295"/>
      <c r="H16" s="295"/>
      <c r="I16" s="295"/>
    </row>
    <row r="17" spans="1:41" s="370" customFormat="1" ht="15.75">
      <c r="A17" s="303" t="s">
        <v>74</v>
      </c>
      <c r="B17" s="356"/>
      <c r="C17" s="359">
        <v>46948.802545</v>
      </c>
      <c r="D17" s="360"/>
      <c r="E17" s="371" t="s">
        <v>458</v>
      </c>
      <c r="F17" s="367"/>
      <c r="G17" s="362">
        <v>15705.893454396763</v>
      </c>
      <c r="H17" s="363"/>
      <c r="I17" s="166" t="s">
        <v>229</v>
      </c>
      <c r="J17" s="356"/>
      <c r="K17" s="430">
        <f>(C17-G17)/G17*100</f>
        <v>198.92474873409373</v>
      </c>
      <c r="L17" s="368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</row>
    <row r="18" spans="1:41" s="370" customFormat="1" ht="15.75">
      <c r="A18" s="303"/>
      <c r="B18" s="356"/>
      <c r="C18" s="359"/>
      <c r="D18" s="360"/>
      <c r="E18" s="357"/>
      <c r="F18" s="367"/>
      <c r="G18" s="362"/>
      <c r="H18" s="363"/>
      <c r="I18" s="166"/>
      <c r="J18" s="356"/>
      <c r="K18" s="430"/>
      <c r="L18" s="368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</row>
    <row r="19" spans="1:41" s="370" customFormat="1" ht="15.75">
      <c r="A19" s="303" t="s">
        <v>101</v>
      </c>
      <c r="B19" s="356"/>
      <c r="C19" s="359">
        <v>362.067</v>
      </c>
      <c r="D19" s="512" t="s">
        <v>86</v>
      </c>
      <c r="E19" s="371" t="s">
        <v>297</v>
      </c>
      <c r="F19" s="367"/>
      <c r="G19" s="362">
        <f>G21+G23</f>
        <v>384.858630382</v>
      </c>
      <c r="H19" s="363"/>
      <c r="I19" s="444" t="s">
        <v>443</v>
      </c>
      <c r="J19" s="356"/>
      <c r="K19" s="430">
        <f>(C19-G19)/G19*100</f>
        <v>-5.9220785459267615</v>
      </c>
      <c r="L19" s="368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</row>
    <row r="20" spans="1:12" s="370" customFormat="1" ht="16.5">
      <c r="A20" s="355"/>
      <c r="B20" s="356"/>
      <c r="C20" s="353"/>
      <c r="D20" s="295"/>
      <c r="E20" s="295"/>
      <c r="F20" s="295"/>
      <c r="G20" s="165"/>
      <c r="H20" s="295"/>
      <c r="I20" s="295"/>
      <c r="J20" s="305"/>
      <c r="K20" s="430"/>
      <c r="L20" s="372"/>
    </row>
    <row r="21" spans="1:41" s="370" customFormat="1" ht="15.75">
      <c r="A21" s="303" t="s">
        <v>102</v>
      </c>
      <c r="B21" s="356"/>
      <c r="C21" s="359">
        <v>247.358</v>
      </c>
      <c r="D21" s="512" t="s">
        <v>86</v>
      </c>
      <c r="E21" s="371" t="s">
        <v>230</v>
      </c>
      <c r="F21" s="367"/>
      <c r="G21" s="362">
        <v>304.21309817</v>
      </c>
      <c r="H21" s="363"/>
      <c r="I21" s="444" t="s">
        <v>85</v>
      </c>
      <c r="J21" s="356"/>
      <c r="K21" s="430">
        <f>(C21-G21)/G21*100</f>
        <v>-18.689234129632485</v>
      </c>
      <c r="L21" s="368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</row>
    <row r="22" spans="1:12" s="370" customFormat="1" ht="18.75">
      <c r="A22" s="355"/>
      <c r="B22" s="356"/>
      <c r="C22" s="360"/>
      <c r="D22" s="374"/>
      <c r="E22" s="353" t="s">
        <v>254</v>
      </c>
      <c r="F22" s="295"/>
      <c r="G22" s="363"/>
      <c r="H22" s="446"/>
      <c r="I22" s="165"/>
      <c r="J22" s="297"/>
      <c r="K22" s="430"/>
      <c r="L22" s="375"/>
    </row>
    <row r="23" spans="1:41" s="370" customFormat="1" ht="15.75">
      <c r="A23" s="303" t="s">
        <v>103</v>
      </c>
      <c r="B23" s="356"/>
      <c r="C23" s="359">
        <v>114.70861</v>
      </c>
      <c r="D23" s="512" t="s">
        <v>86</v>
      </c>
      <c r="E23" s="371" t="s">
        <v>298</v>
      </c>
      <c r="F23" s="367"/>
      <c r="G23" s="362">
        <v>80.645532212</v>
      </c>
      <c r="H23" s="363"/>
      <c r="I23" s="444" t="s">
        <v>231</v>
      </c>
      <c r="J23" s="356"/>
      <c r="K23" s="430">
        <f>(C23-G23)/G23*100</f>
        <v>42.23802218634428</v>
      </c>
      <c r="L23" s="368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</row>
    <row r="24" spans="1:12" s="218" customFormat="1" ht="18.75">
      <c r="A24" s="303"/>
      <c r="B24" s="219"/>
      <c r="C24" s="353"/>
      <c r="D24" s="373"/>
      <c r="E24" s="361"/>
      <c r="F24" s="295"/>
      <c r="G24" s="165"/>
      <c r="H24" s="445"/>
      <c r="I24" s="364"/>
      <c r="J24" s="286"/>
      <c r="K24" s="319"/>
      <c r="L24" s="219"/>
    </row>
    <row r="25" spans="1:14" s="218" customFormat="1" ht="18.75">
      <c r="A25" s="303" t="s">
        <v>112</v>
      </c>
      <c r="B25" s="219"/>
      <c r="C25" s="359">
        <v>1849.479</v>
      </c>
      <c r="D25" s="373"/>
      <c r="E25" s="371" t="s">
        <v>432</v>
      </c>
      <c r="F25" s="295"/>
      <c r="G25" s="362">
        <v>1487.41205367635</v>
      </c>
      <c r="H25" s="445"/>
      <c r="I25" s="364" t="s">
        <v>134</v>
      </c>
      <c r="J25" s="286"/>
      <c r="K25" s="319"/>
      <c r="L25" s="219"/>
      <c r="N25" s="369"/>
    </row>
    <row r="26" spans="1:12" s="218" customFormat="1" ht="16.5">
      <c r="A26" s="376"/>
      <c r="B26" s="219"/>
      <c r="C26" s="353"/>
      <c r="D26" s="353"/>
      <c r="E26" s="353"/>
      <c r="F26" s="295"/>
      <c r="G26" s="165"/>
      <c r="H26" s="165"/>
      <c r="I26" s="165"/>
      <c r="J26" s="331"/>
      <c r="K26" s="331"/>
      <c r="L26" s="331"/>
    </row>
    <row r="27" s="218" customFormat="1" ht="12.75"/>
    <row r="28" s="218" customFormat="1" ht="12.75">
      <c r="A28" s="218" t="s">
        <v>58</v>
      </c>
    </row>
    <row r="29" s="218" customFormat="1" ht="5.25" customHeight="1"/>
    <row r="30" spans="1:10" s="218" customFormat="1" ht="12.75" customHeight="1">
      <c r="A30" s="218" t="s">
        <v>70</v>
      </c>
      <c r="J30" s="326"/>
    </row>
    <row r="31" s="218" customFormat="1" ht="5.25" customHeight="1"/>
    <row r="32" spans="1:15" ht="15.75" customHeight="1">
      <c r="A32" s="692" t="s">
        <v>459</v>
      </c>
      <c r="O32" s="326"/>
    </row>
    <row r="33" ht="5.25" customHeight="1">
      <c r="A33" s="218"/>
    </row>
    <row r="34" ht="17.25" customHeight="1">
      <c r="A34" s="692" t="s">
        <v>457</v>
      </c>
    </row>
    <row r="35" ht="5.25" customHeight="1"/>
    <row r="36" ht="12.75" customHeight="1">
      <c r="A36" s="218" t="s">
        <v>455</v>
      </c>
    </row>
    <row r="37" ht="12.75" customHeight="1"/>
  </sheetData>
  <mergeCells count="6">
    <mergeCell ref="C5:I5"/>
    <mergeCell ref="G15:I15"/>
    <mergeCell ref="C15:E15"/>
    <mergeCell ref="G6:I6"/>
    <mergeCell ref="C6:E6"/>
    <mergeCell ref="C14:I14"/>
  </mergeCells>
  <printOptions/>
  <pageMargins left="0.748031496062992" right="0" top="0.590551181102362" bottom="0.196850393700787" header="0.511811023622047" footer="0.1"/>
  <pageSetup firstPageNumber="16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N20"/>
  <sheetViews>
    <sheetView workbookViewId="0" topLeftCell="A1">
      <selection activeCell="A1" sqref="A1"/>
    </sheetView>
  </sheetViews>
  <sheetFormatPr defaultColWidth="9.00390625" defaultRowHeight="16.5"/>
  <cols>
    <col min="1" max="1" width="7.50390625" style="286" customWidth="1"/>
    <col min="2" max="2" width="3.875" style="286" customWidth="1"/>
    <col min="3" max="3" width="14.00390625" style="286" customWidth="1"/>
    <col min="4" max="4" width="7.00390625" style="286" customWidth="1"/>
    <col min="5" max="5" width="14.75390625" style="286" customWidth="1"/>
    <col min="6" max="6" width="6.625" style="286" customWidth="1"/>
    <col min="7" max="7" width="16.00390625" style="286" customWidth="1"/>
    <col min="8" max="8" width="8.625" style="286" customWidth="1"/>
    <col min="9" max="9" width="16.75390625" style="286" customWidth="1"/>
    <col min="10" max="10" width="11.375" style="286" customWidth="1"/>
    <col min="11" max="11" width="29.625" style="286" customWidth="1"/>
    <col min="12" max="12" width="11.00390625" style="286" hidden="1" customWidth="1"/>
    <col min="13" max="13" width="0" style="286" hidden="1" customWidth="1"/>
    <col min="14" max="16384" width="9.00390625" style="286" customWidth="1"/>
  </cols>
  <sheetData>
    <row r="1" spans="1:4" s="561" customFormat="1" ht="20.25">
      <c r="A1" s="329" t="s">
        <v>305</v>
      </c>
      <c r="B1" s="329"/>
      <c r="C1" s="329"/>
      <c r="D1" s="329"/>
    </row>
    <row r="2" spans="1:4" ht="18.75">
      <c r="A2" s="294"/>
      <c r="B2" s="294"/>
      <c r="C2" s="294"/>
      <c r="D2" s="294"/>
    </row>
    <row r="3" spans="1:4" ht="19.5" customHeight="1">
      <c r="A3" s="294" t="s">
        <v>306</v>
      </c>
      <c r="B3" s="294"/>
      <c r="C3" s="294"/>
      <c r="D3" s="294"/>
    </row>
    <row r="4" spans="1:4" ht="19.5">
      <c r="A4" s="327"/>
      <c r="B4" s="327"/>
      <c r="C4" s="294"/>
      <c r="D4" s="294"/>
    </row>
    <row r="5" spans="3:11" ht="15.75">
      <c r="C5" s="299"/>
      <c r="D5" s="299"/>
      <c r="E5" s="299"/>
      <c r="F5" s="299"/>
      <c r="G5" s="299"/>
      <c r="H5" s="299"/>
      <c r="I5" s="299"/>
      <c r="J5" s="299"/>
      <c r="K5" s="299"/>
    </row>
    <row r="6" spans="1:13" s="219" customFormat="1" ht="71.25" customHeight="1">
      <c r="A6" s="725" t="s">
        <v>307</v>
      </c>
      <c r="B6" s="730"/>
      <c r="C6" s="725" t="s">
        <v>308</v>
      </c>
      <c r="D6" s="730"/>
      <c r="E6" s="725" t="s">
        <v>309</v>
      </c>
      <c r="F6" s="730"/>
      <c r="G6" s="725" t="s">
        <v>310</v>
      </c>
      <c r="H6" s="726"/>
      <c r="I6" s="729" t="s">
        <v>311</v>
      </c>
      <c r="J6" s="730"/>
      <c r="K6" s="562" t="s">
        <v>312</v>
      </c>
      <c r="L6" s="563" t="s">
        <v>313</v>
      </c>
      <c r="M6" s="219" t="s">
        <v>314</v>
      </c>
    </row>
    <row r="7" spans="1:12" s="218" customFormat="1" ht="13.5" customHeight="1">
      <c r="A7" s="564"/>
      <c r="B7" s="565"/>
      <c r="C7" s="727" t="s">
        <v>315</v>
      </c>
      <c r="D7" s="732"/>
      <c r="E7" s="727" t="s">
        <v>315</v>
      </c>
      <c r="F7" s="732"/>
      <c r="G7" s="727" t="s">
        <v>315</v>
      </c>
      <c r="H7" s="728"/>
      <c r="I7" s="731" t="s">
        <v>315</v>
      </c>
      <c r="J7" s="732"/>
      <c r="K7" s="566"/>
      <c r="L7" s="567"/>
    </row>
    <row r="8" spans="1:13" s="218" customFormat="1" ht="15.75">
      <c r="A8" s="568">
        <v>1997</v>
      </c>
      <c r="B8" s="569"/>
      <c r="C8" s="570">
        <v>48.622005316</v>
      </c>
      <c r="D8" s="571"/>
      <c r="E8" s="570">
        <v>472.97</v>
      </c>
      <c r="F8" s="572"/>
      <c r="G8" s="570">
        <v>0.830982794</v>
      </c>
      <c r="H8" s="573"/>
      <c r="I8" s="574">
        <f>C8+E8+G8</f>
        <v>522.42298811</v>
      </c>
      <c r="J8" s="575"/>
      <c r="K8" s="576">
        <v>16.31231283949452</v>
      </c>
      <c r="L8" s="577">
        <v>658</v>
      </c>
      <c r="M8" s="218">
        <v>3202.629775743</v>
      </c>
    </row>
    <row r="9" spans="1:13" s="218" customFormat="1" ht="15.75">
      <c r="A9" s="568">
        <v>1998</v>
      </c>
      <c r="B9" s="569"/>
      <c r="C9" s="570">
        <v>33.532661614</v>
      </c>
      <c r="D9" s="571"/>
      <c r="E9" s="570">
        <v>334.966</v>
      </c>
      <c r="F9" s="572"/>
      <c r="G9" s="570">
        <v>4.310155301</v>
      </c>
      <c r="H9" s="573"/>
      <c r="I9" s="574">
        <f>C9+E9+G9</f>
        <v>372.808816915</v>
      </c>
      <c r="J9" s="575"/>
      <c r="K9" s="576">
        <v>14.006350522013133</v>
      </c>
      <c r="L9" s="577">
        <v>680</v>
      </c>
      <c r="M9" s="218">
        <v>2661.712744723</v>
      </c>
    </row>
    <row r="10" spans="1:40" s="218" customFormat="1" ht="15.75">
      <c r="A10" s="568">
        <v>1999</v>
      </c>
      <c r="B10" s="569"/>
      <c r="C10" s="570">
        <v>41.888781847</v>
      </c>
      <c r="D10" s="571"/>
      <c r="E10" s="570">
        <v>958.197</v>
      </c>
      <c r="F10" s="572"/>
      <c r="G10" s="570">
        <v>5.211963092</v>
      </c>
      <c r="H10" s="573"/>
      <c r="I10" s="574">
        <f>C10+E10+G10</f>
        <v>1005.297744939</v>
      </c>
      <c r="J10" s="575"/>
      <c r="K10" s="576">
        <v>21.23226764822524</v>
      </c>
      <c r="L10" s="578">
        <v>708</v>
      </c>
      <c r="M10" s="328">
        <v>4734.763905555</v>
      </c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</row>
    <row r="11" spans="1:13" s="218" customFormat="1" ht="15.75">
      <c r="A11" s="568">
        <v>2000</v>
      </c>
      <c r="B11" s="569"/>
      <c r="C11" s="570">
        <v>86.131267343</v>
      </c>
      <c r="D11" s="571"/>
      <c r="E11" s="570">
        <v>1204.358</v>
      </c>
      <c r="F11" s="572"/>
      <c r="G11" s="570">
        <v>18.16070354</v>
      </c>
      <c r="H11" s="573"/>
      <c r="I11" s="574">
        <f>C11+E11+G11</f>
        <v>1308.649970883</v>
      </c>
      <c r="J11" s="575"/>
      <c r="K11" s="576">
        <v>26.913441361278224</v>
      </c>
      <c r="L11" s="577">
        <v>790</v>
      </c>
      <c r="M11" s="218">
        <v>4862.44012170745</v>
      </c>
    </row>
    <row r="12" spans="1:13" s="218" customFormat="1" ht="15.75">
      <c r="A12" s="568">
        <v>2001</v>
      </c>
      <c r="B12" s="569"/>
      <c r="C12" s="570">
        <v>101.701839928</v>
      </c>
      <c r="D12" s="571"/>
      <c r="E12" s="570">
        <v>909.865</v>
      </c>
      <c r="F12" s="572"/>
      <c r="G12" s="570">
        <v>37.597121288</v>
      </c>
      <c r="H12" s="573"/>
      <c r="I12" s="574">
        <v>1049.17</v>
      </c>
      <c r="J12" s="575"/>
      <c r="K12" s="576">
        <v>26.586127765683347</v>
      </c>
      <c r="L12" s="579">
        <v>867</v>
      </c>
      <c r="M12" s="218">
        <v>3946.306168566</v>
      </c>
    </row>
    <row r="13" spans="1:13" s="218" customFormat="1" ht="15.75">
      <c r="A13" s="568">
        <v>2002</v>
      </c>
      <c r="B13" s="569"/>
      <c r="C13" s="570">
        <v>131.641379163</v>
      </c>
      <c r="D13" s="571"/>
      <c r="E13" s="570">
        <v>807.238</v>
      </c>
      <c r="F13" s="572"/>
      <c r="G13" s="570">
        <v>43.21</v>
      </c>
      <c r="H13" s="573"/>
      <c r="I13" s="574">
        <f>C13+E13+G13</f>
        <v>982.0893791630001</v>
      </c>
      <c r="J13" s="575"/>
      <c r="K13" s="576">
        <v>27.202015441492584</v>
      </c>
      <c r="L13" s="577">
        <v>978</v>
      </c>
      <c r="M13" s="218">
        <v>3611.31914709</v>
      </c>
    </row>
    <row r="14" spans="1:13" s="218" customFormat="1" ht="15.75">
      <c r="A14" s="568">
        <v>2003</v>
      </c>
      <c r="B14" s="569"/>
      <c r="C14" s="570">
        <v>408.179748101</v>
      </c>
      <c r="D14" s="571"/>
      <c r="E14" s="570">
        <v>1197.77</v>
      </c>
      <c r="F14" s="572"/>
      <c r="G14" s="570">
        <v>73.74128754</v>
      </c>
      <c r="H14" s="573"/>
      <c r="I14" s="574">
        <f>C14+E14+G14</f>
        <v>1679.6910356409999</v>
      </c>
      <c r="J14" s="575"/>
      <c r="K14" s="576">
        <v>30.276445389084124</v>
      </c>
      <c r="L14" s="579">
        <v>1037</v>
      </c>
      <c r="M14" s="218">
        <v>5547.847556261</v>
      </c>
    </row>
    <row r="15" spans="1:13" s="218" customFormat="1" ht="15.75">
      <c r="A15" s="568">
        <v>2004</v>
      </c>
      <c r="B15" s="569"/>
      <c r="C15" s="570">
        <v>461.528104714</v>
      </c>
      <c r="D15" s="571"/>
      <c r="E15" s="570">
        <v>1410.084687842</v>
      </c>
      <c r="F15" s="572"/>
      <c r="G15" s="570">
        <v>148.842457683</v>
      </c>
      <c r="H15" s="573"/>
      <c r="I15" s="574">
        <v>2020.45</v>
      </c>
      <c r="J15" s="575"/>
      <c r="K15" s="576">
        <v>30.174545856124134</v>
      </c>
      <c r="L15" s="577">
        <v>1096</v>
      </c>
      <c r="M15" s="218">
        <v>6695.892822622</v>
      </c>
    </row>
    <row r="16" spans="1:13" s="218" customFormat="1" ht="15.75">
      <c r="A16" s="568">
        <v>2005</v>
      </c>
      <c r="B16" s="580"/>
      <c r="C16" s="570">
        <v>1286.915656035</v>
      </c>
      <c r="D16" s="571"/>
      <c r="E16" s="570">
        <v>1710.796979423</v>
      </c>
      <c r="F16" s="572"/>
      <c r="G16" s="570">
        <v>194.376524097</v>
      </c>
      <c r="H16" s="573"/>
      <c r="I16" s="574">
        <v>3192.089159555</v>
      </c>
      <c r="J16" s="575"/>
      <c r="K16" s="576">
        <v>39.023394</v>
      </c>
      <c r="L16" s="577">
        <v>1096</v>
      </c>
      <c r="M16" s="218">
        <v>6695.892822622</v>
      </c>
    </row>
    <row r="17" spans="1:13" s="218" customFormat="1" ht="15.75">
      <c r="A17" s="568">
        <v>2006</v>
      </c>
      <c r="B17" s="580"/>
      <c r="C17" s="570">
        <v>3378.740493478</v>
      </c>
      <c r="D17" s="571"/>
      <c r="E17" s="570">
        <v>2952.371362737</v>
      </c>
      <c r="F17" s="572"/>
      <c r="G17" s="570">
        <v>383.351142398</v>
      </c>
      <c r="H17" s="573"/>
      <c r="I17" s="574">
        <f>C17+E17+G17</f>
        <v>6714.462998613</v>
      </c>
      <c r="J17" s="575"/>
      <c r="K17" s="576">
        <v>50.34196309630835</v>
      </c>
      <c r="L17" s="577">
        <v>1096</v>
      </c>
      <c r="M17" s="218">
        <v>6695.892822622</v>
      </c>
    </row>
    <row r="18" spans="1:13" s="218" customFormat="1" ht="15.75">
      <c r="A18" s="581">
        <v>2007</v>
      </c>
      <c r="B18" s="582"/>
      <c r="C18" s="583">
        <v>5079.515475107</v>
      </c>
      <c r="D18" s="584"/>
      <c r="E18" s="583">
        <v>5524.438377878</v>
      </c>
      <c r="F18" s="585"/>
      <c r="G18" s="583">
        <v>1445.059594669</v>
      </c>
      <c r="H18" s="586"/>
      <c r="I18" s="587">
        <f>C18+E18+G18</f>
        <v>12049.013447654</v>
      </c>
      <c r="J18" s="588"/>
      <c r="K18" s="589">
        <v>58</v>
      </c>
      <c r="L18" s="577">
        <v>1096</v>
      </c>
      <c r="M18" s="218">
        <v>6695.892822622</v>
      </c>
    </row>
    <row r="19" spans="3:12" s="218" customFormat="1" ht="15.75">
      <c r="C19" s="286"/>
      <c r="D19" s="286"/>
      <c r="E19" s="590"/>
      <c r="F19" s="590"/>
      <c r="G19" s="590"/>
      <c r="H19" s="590"/>
      <c r="I19" s="590"/>
      <c r="J19" s="590"/>
      <c r="K19" s="219"/>
      <c r="L19" s="219"/>
    </row>
    <row r="20" spans="3:12" s="218" customFormat="1" ht="15.75">
      <c r="C20" s="286"/>
      <c r="D20" s="286"/>
      <c r="E20" s="590"/>
      <c r="F20" s="590"/>
      <c r="G20" s="590"/>
      <c r="H20" s="590"/>
      <c r="I20" s="590"/>
      <c r="J20" s="590"/>
      <c r="K20" s="219"/>
      <c r="L20" s="331"/>
    </row>
  </sheetData>
  <mergeCells count="9">
    <mergeCell ref="A6:B6"/>
    <mergeCell ref="C6:D6"/>
    <mergeCell ref="C7:D7"/>
    <mergeCell ref="E6:F6"/>
    <mergeCell ref="E7:F7"/>
    <mergeCell ref="G6:H6"/>
    <mergeCell ref="G7:H7"/>
    <mergeCell ref="I6:J6"/>
    <mergeCell ref="I7:J7"/>
  </mergeCells>
  <printOptions horizontalCentered="1"/>
  <pageMargins left="0" right="0" top="0.590551181102362" bottom="0.196850393700787" header="0.511811023622047" footer="0.1"/>
  <pageSetup firstPageNumber="17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J31"/>
  <sheetViews>
    <sheetView workbookViewId="0" topLeftCell="A1">
      <selection activeCell="A1" sqref="A1"/>
    </sheetView>
  </sheetViews>
  <sheetFormatPr defaultColWidth="9.00390625" defaultRowHeight="16.5"/>
  <cols>
    <col min="1" max="1" width="7.25390625" style="286" customWidth="1"/>
    <col min="2" max="2" width="3.50390625" style="286" customWidth="1"/>
    <col min="3" max="3" width="17.125" style="286" customWidth="1"/>
    <col min="4" max="4" width="18.75390625" style="286" customWidth="1"/>
    <col min="5" max="5" width="30.25390625" style="286" customWidth="1"/>
    <col min="6" max="6" width="22.75390625" style="286" customWidth="1"/>
    <col min="7" max="7" width="31.75390625" style="286" customWidth="1"/>
    <col min="8" max="8" width="11.00390625" style="286" hidden="1" customWidth="1"/>
    <col min="9" max="9" width="0" style="286" hidden="1" customWidth="1"/>
    <col min="10" max="16384" width="9.00390625" style="286" customWidth="1"/>
  </cols>
  <sheetData>
    <row r="1" spans="1:2" s="561" customFormat="1" ht="20.25">
      <c r="A1" s="329" t="s">
        <v>305</v>
      </c>
      <c r="B1" s="329"/>
    </row>
    <row r="2" spans="1:2" ht="18.75">
      <c r="A2" s="294"/>
      <c r="B2" s="294"/>
    </row>
    <row r="3" spans="1:2" ht="19.5" customHeight="1">
      <c r="A3" s="294" t="s">
        <v>316</v>
      </c>
      <c r="B3" s="294"/>
    </row>
    <row r="4" spans="1:2" ht="19.5">
      <c r="A4" s="327"/>
      <c r="B4" s="327"/>
    </row>
    <row r="5" spans="1:2" ht="18.75">
      <c r="A5" s="294"/>
      <c r="B5" s="294"/>
    </row>
    <row r="6" spans="3:4" ht="15.75">
      <c r="C6" s="299"/>
      <c r="D6" s="299"/>
    </row>
    <row r="7" spans="1:9" s="219" customFormat="1" ht="58.5" customHeight="1">
      <c r="A7" s="725" t="s">
        <v>307</v>
      </c>
      <c r="B7" s="730"/>
      <c r="C7" s="562" t="s">
        <v>317</v>
      </c>
      <c r="D7" s="559" t="s">
        <v>318</v>
      </c>
      <c r="E7" s="591" t="s">
        <v>319</v>
      </c>
      <c r="F7" s="559" t="s">
        <v>320</v>
      </c>
      <c r="G7" s="562" t="s">
        <v>321</v>
      </c>
      <c r="H7" s="563" t="s">
        <v>313</v>
      </c>
      <c r="I7" s="219" t="s">
        <v>314</v>
      </c>
    </row>
    <row r="8" spans="1:8" s="218" customFormat="1" ht="17.25" customHeight="1">
      <c r="A8" s="560"/>
      <c r="B8" s="592"/>
      <c r="C8" s="593"/>
      <c r="D8" s="594"/>
      <c r="E8" s="595"/>
      <c r="F8" s="596"/>
      <c r="G8" s="593"/>
      <c r="H8" s="567"/>
    </row>
    <row r="9" spans="1:9" s="218" customFormat="1" ht="15.75">
      <c r="A9" s="568">
        <v>1997</v>
      </c>
      <c r="B9" s="597"/>
      <c r="C9" s="598">
        <v>39</v>
      </c>
      <c r="D9" s="569">
        <v>59</v>
      </c>
      <c r="E9" s="599">
        <v>3</v>
      </c>
      <c r="F9" s="600">
        <f aca="true" t="shared" si="0" ref="F9:F18">SUM(C9:E9)</f>
        <v>101</v>
      </c>
      <c r="G9" s="601">
        <v>15.34954407294833</v>
      </c>
      <c r="H9" s="577">
        <v>658</v>
      </c>
      <c r="I9" s="218">
        <v>3202.629775743</v>
      </c>
    </row>
    <row r="10" spans="1:9" s="218" customFormat="1" ht="15.75">
      <c r="A10" s="568">
        <v>1998</v>
      </c>
      <c r="B10" s="597"/>
      <c r="C10" s="598">
        <v>41</v>
      </c>
      <c r="D10" s="569">
        <v>63</v>
      </c>
      <c r="E10" s="599">
        <v>8</v>
      </c>
      <c r="F10" s="600">
        <f t="shared" si="0"/>
        <v>112</v>
      </c>
      <c r="G10" s="601">
        <v>16.470588235294116</v>
      </c>
      <c r="H10" s="577">
        <v>680</v>
      </c>
      <c r="I10" s="218">
        <v>2661.712744723</v>
      </c>
    </row>
    <row r="11" spans="1:36" s="218" customFormat="1" ht="15.75">
      <c r="A11" s="568">
        <v>1999</v>
      </c>
      <c r="B11" s="597"/>
      <c r="C11" s="598">
        <v>44</v>
      </c>
      <c r="D11" s="569">
        <v>68</v>
      </c>
      <c r="E11" s="599">
        <v>12</v>
      </c>
      <c r="F11" s="600">
        <f t="shared" si="0"/>
        <v>124</v>
      </c>
      <c r="G11" s="601">
        <v>17.51412429378531</v>
      </c>
      <c r="H11" s="578">
        <v>708</v>
      </c>
      <c r="I11" s="328">
        <v>4734.763905555</v>
      </c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</row>
    <row r="12" spans="1:9" s="218" customFormat="1" ht="15.75">
      <c r="A12" s="568">
        <v>2000</v>
      </c>
      <c r="B12" s="597"/>
      <c r="C12" s="598">
        <v>50</v>
      </c>
      <c r="D12" s="569">
        <v>69</v>
      </c>
      <c r="E12" s="599">
        <v>23</v>
      </c>
      <c r="F12" s="600">
        <f t="shared" si="0"/>
        <v>142</v>
      </c>
      <c r="G12" s="601">
        <v>17.974683544303797</v>
      </c>
      <c r="H12" s="577">
        <v>790</v>
      </c>
      <c r="I12" s="218">
        <v>4862.44012170745</v>
      </c>
    </row>
    <row r="13" spans="1:9" s="218" customFormat="1" ht="15.75">
      <c r="A13" s="568">
        <v>2001</v>
      </c>
      <c r="B13" s="597"/>
      <c r="C13" s="598">
        <v>58</v>
      </c>
      <c r="D13" s="569">
        <v>69</v>
      </c>
      <c r="E13" s="599">
        <v>41</v>
      </c>
      <c r="F13" s="600">
        <f t="shared" si="0"/>
        <v>168</v>
      </c>
      <c r="G13" s="601">
        <v>19.377162629757784</v>
      </c>
      <c r="H13" s="579">
        <v>867</v>
      </c>
      <c r="I13" s="218">
        <v>3946.306168566</v>
      </c>
    </row>
    <row r="14" spans="1:9" s="218" customFormat="1" ht="15.75">
      <c r="A14" s="568">
        <v>2002</v>
      </c>
      <c r="B14" s="597"/>
      <c r="C14" s="598">
        <v>74</v>
      </c>
      <c r="D14" s="569">
        <v>72</v>
      </c>
      <c r="E14" s="599">
        <v>68</v>
      </c>
      <c r="F14" s="600">
        <f t="shared" si="0"/>
        <v>214</v>
      </c>
      <c r="G14" s="601">
        <v>22.085889570552148</v>
      </c>
      <c r="H14" s="577">
        <v>978</v>
      </c>
      <c r="I14" s="218">
        <v>3611.31914709</v>
      </c>
    </row>
    <row r="15" spans="1:9" s="218" customFormat="1" ht="15.75">
      <c r="A15" s="568">
        <v>2003</v>
      </c>
      <c r="B15" s="597"/>
      <c r="C15" s="598">
        <v>92</v>
      </c>
      <c r="D15" s="569">
        <v>72</v>
      </c>
      <c r="E15" s="599">
        <v>85</v>
      </c>
      <c r="F15" s="600">
        <f t="shared" si="0"/>
        <v>249</v>
      </c>
      <c r="G15" s="601">
        <v>24.011571841851495</v>
      </c>
      <c r="H15" s="579">
        <v>1037</v>
      </c>
      <c r="I15" s="218">
        <v>5547.847556261</v>
      </c>
    </row>
    <row r="16" spans="1:9" s="218" customFormat="1" ht="15.75">
      <c r="A16" s="568">
        <v>2004</v>
      </c>
      <c r="B16" s="597"/>
      <c r="C16" s="598">
        <v>109</v>
      </c>
      <c r="D16" s="598">
        <v>84</v>
      </c>
      <c r="E16" s="599">
        <v>111</v>
      </c>
      <c r="F16" s="600">
        <f t="shared" si="0"/>
        <v>304</v>
      </c>
      <c r="G16" s="576">
        <v>27.73722627737226</v>
      </c>
      <c r="H16" s="577">
        <v>1096</v>
      </c>
      <c r="I16" s="218">
        <v>6695.892822622</v>
      </c>
    </row>
    <row r="17" spans="1:9" s="218" customFormat="1" ht="15.75">
      <c r="A17" s="568">
        <v>2005</v>
      </c>
      <c r="B17" s="602"/>
      <c r="C17" s="598">
        <v>120</v>
      </c>
      <c r="D17" s="598">
        <v>89</v>
      </c>
      <c r="E17" s="599">
        <v>126</v>
      </c>
      <c r="F17" s="600">
        <f t="shared" si="0"/>
        <v>335</v>
      </c>
      <c r="G17" s="576">
        <f>F17/1135*100</f>
        <v>29.515418502202646</v>
      </c>
      <c r="H17" s="577">
        <v>1096</v>
      </c>
      <c r="I17" s="218">
        <v>6695.892822622</v>
      </c>
    </row>
    <row r="18" spans="1:8" s="218" customFormat="1" ht="15.75">
      <c r="A18" s="568">
        <v>2006</v>
      </c>
      <c r="B18" s="602"/>
      <c r="C18" s="598">
        <v>141</v>
      </c>
      <c r="D18" s="598">
        <v>90</v>
      </c>
      <c r="E18" s="599">
        <v>136</v>
      </c>
      <c r="F18" s="600">
        <f t="shared" si="0"/>
        <v>367</v>
      </c>
      <c r="G18" s="576">
        <f>F18/1173*100</f>
        <v>31.287297527706738</v>
      </c>
      <c r="H18" s="577"/>
    </row>
    <row r="19" spans="1:8" s="218" customFormat="1" ht="15.75">
      <c r="A19" s="581">
        <v>2007</v>
      </c>
      <c r="B19" s="603"/>
      <c r="C19" s="604">
        <v>146</v>
      </c>
      <c r="D19" s="604">
        <v>93</v>
      </c>
      <c r="E19" s="605">
        <v>200</v>
      </c>
      <c r="F19" s="606">
        <f>SUM(C19:E19)</f>
        <v>439</v>
      </c>
      <c r="G19" s="589">
        <v>35.37</v>
      </c>
      <c r="H19" s="577"/>
    </row>
    <row r="20" spans="3:8" s="218" customFormat="1" ht="15">
      <c r="C20" s="219"/>
      <c r="D20" s="219"/>
      <c r="E20" s="219"/>
      <c r="F20" s="219"/>
      <c r="G20" s="219"/>
      <c r="H20" s="331"/>
    </row>
    <row r="21" spans="4:6" s="218" customFormat="1" ht="15">
      <c r="D21" s="219"/>
      <c r="E21" s="219"/>
      <c r="F21" s="219"/>
    </row>
    <row r="22" spans="4:6" s="218" customFormat="1" ht="15">
      <c r="D22" s="219"/>
      <c r="E22" s="219"/>
      <c r="F22" s="219"/>
    </row>
    <row r="23" spans="4:6" s="218" customFormat="1" ht="15">
      <c r="D23" s="219"/>
      <c r="E23" s="219"/>
      <c r="F23" s="219"/>
    </row>
    <row r="24" spans="4:6" s="218" customFormat="1" ht="15">
      <c r="D24" s="219"/>
      <c r="E24" s="219"/>
      <c r="F24" s="219"/>
    </row>
    <row r="25" spans="4:6" ht="15.75">
      <c r="D25" s="219"/>
      <c r="E25" s="219"/>
      <c r="F25" s="219"/>
    </row>
    <row r="26" spans="4:6" ht="15.75">
      <c r="D26" s="219"/>
      <c r="E26" s="219"/>
      <c r="F26" s="219"/>
    </row>
    <row r="27" spans="4:6" ht="15.75">
      <c r="D27" s="219"/>
      <c r="E27" s="219"/>
      <c r="F27" s="219"/>
    </row>
    <row r="28" spans="4:6" ht="15.75">
      <c r="D28" s="219"/>
      <c r="E28" s="219"/>
      <c r="F28" s="219"/>
    </row>
    <row r="31" ht="15.75">
      <c r="J31" s="326"/>
    </row>
  </sheetData>
  <mergeCells count="1">
    <mergeCell ref="A7:B7"/>
  </mergeCells>
  <printOptions horizontalCentered="1"/>
  <pageMargins left="0" right="0" top="0.590551181102362" bottom="0.196850393700787" header="0.511811023622047" footer="0.1"/>
  <pageSetup firstPageNumber="18" useFirstPageNumber="1" horizontalDpi="300" verticalDpi="300" orientation="landscape" paperSize="9" scale="95" r:id="rId1"/>
  <headerFooter alignWithMargins="0">
    <oddFooter>&amp;R&amp;"Times New Roman,Regular"&amp;10page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6.5"/>
  <cols>
    <col min="1" max="1" width="3.875" style="378" customWidth="1"/>
    <col min="2" max="2" width="9.00390625" style="378" customWidth="1"/>
    <col min="3" max="3" width="32.00390625" style="378" customWidth="1"/>
    <col min="4" max="4" width="8.375" style="378" customWidth="1"/>
    <col min="5" max="5" width="15.625" style="378" customWidth="1"/>
    <col min="6" max="6" width="3.00390625" style="378" customWidth="1"/>
    <col min="7" max="7" width="14.25390625" style="378" customWidth="1"/>
    <col min="8" max="8" width="16.50390625" style="438" customWidth="1"/>
    <col min="9" max="9" width="3.375" style="378" customWidth="1"/>
    <col min="10" max="10" width="13.375" style="378" bestFit="1" customWidth="1"/>
    <col min="11" max="11" width="8.25390625" style="378" customWidth="1"/>
    <col min="12" max="12" width="8.125" style="378" customWidth="1"/>
    <col min="13" max="16384" width="9.00390625" style="378" customWidth="1"/>
  </cols>
  <sheetData>
    <row r="1" ht="22.5">
      <c r="A1" s="377" t="s">
        <v>198</v>
      </c>
    </row>
    <row r="2" ht="16.5" customHeight="1">
      <c r="A2" s="377"/>
    </row>
    <row r="3" spans="1:8" s="379" customFormat="1" ht="18.75">
      <c r="A3" s="379" t="s">
        <v>60</v>
      </c>
      <c r="H3" s="439"/>
    </row>
    <row r="4" spans="1:9" s="382" customFormat="1" ht="16.5">
      <c r="A4" s="380"/>
      <c r="B4" s="380"/>
      <c r="C4" s="380"/>
      <c r="D4" s="380"/>
      <c r="E4" s="708"/>
      <c r="F4" s="708"/>
      <c r="G4" s="708"/>
      <c r="H4" s="440"/>
      <c r="I4" s="381"/>
    </row>
    <row r="5" spans="1:10" s="382" customFormat="1" ht="16.5" customHeight="1">
      <c r="A5" s="436" t="s">
        <v>148</v>
      </c>
      <c r="B5" s="383"/>
      <c r="C5" s="383"/>
      <c r="D5" s="383"/>
      <c r="E5" s="709" t="s">
        <v>406</v>
      </c>
      <c r="F5" s="709"/>
      <c r="G5" s="709"/>
      <c r="H5" s="707" t="s">
        <v>199</v>
      </c>
      <c r="I5" s="707"/>
      <c r="J5" s="707"/>
    </row>
    <row r="6" spans="1:10" s="382" customFormat="1" ht="21.75" customHeight="1">
      <c r="A6" s="384" t="s">
        <v>117</v>
      </c>
      <c r="B6" s="381"/>
      <c r="C6" s="381"/>
      <c r="D6" s="381"/>
      <c r="E6" s="385">
        <v>23196.977098941</v>
      </c>
      <c r="F6" s="386" t="s">
        <v>87</v>
      </c>
      <c r="G6" s="386" t="s">
        <v>200</v>
      </c>
      <c r="H6" s="387">
        <v>13339.923572049</v>
      </c>
      <c r="I6" s="388" t="s">
        <v>87</v>
      </c>
      <c r="J6" s="388" t="s">
        <v>201</v>
      </c>
    </row>
    <row r="7" spans="1:10" s="382" customFormat="1" ht="6" customHeight="1">
      <c r="A7" s="384"/>
      <c r="B7" s="381"/>
      <c r="C7" s="381"/>
      <c r="D7" s="381"/>
      <c r="E7" s="385"/>
      <c r="F7" s="386"/>
      <c r="G7" s="386"/>
      <c r="H7" s="387"/>
      <c r="I7" s="388"/>
      <c r="J7" s="388"/>
    </row>
    <row r="8" spans="1:10" s="382" customFormat="1" ht="16.5" customHeight="1">
      <c r="A8" s="384" t="s">
        <v>149</v>
      </c>
      <c r="B8" s="381"/>
      <c r="C8" s="381"/>
      <c r="D8" s="381"/>
      <c r="E8" s="447">
        <v>31638.22</v>
      </c>
      <c r="F8" s="386"/>
      <c r="G8" s="386" t="s">
        <v>200</v>
      </c>
      <c r="H8" s="448">
        <v>20001.91</v>
      </c>
      <c r="I8" s="388"/>
      <c r="J8" s="388" t="s">
        <v>201</v>
      </c>
    </row>
    <row r="9" spans="1:10" s="382" customFormat="1" ht="6" customHeight="1">
      <c r="A9" s="384"/>
      <c r="B9" s="381"/>
      <c r="C9" s="381"/>
      <c r="D9" s="381"/>
      <c r="E9" s="385"/>
      <c r="F9" s="386"/>
      <c r="G9" s="386"/>
      <c r="H9" s="387"/>
      <c r="I9" s="388"/>
      <c r="J9" s="388"/>
    </row>
    <row r="10" spans="1:10" s="382" customFormat="1" ht="16.5" customHeight="1">
      <c r="A10" s="384" t="s">
        <v>151</v>
      </c>
      <c r="B10" s="381"/>
      <c r="C10" s="381"/>
      <c r="D10" s="381"/>
      <c r="E10" s="447">
        <v>20400.07</v>
      </c>
      <c r="F10" s="386"/>
      <c r="G10" s="386" t="s">
        <v>200</v>
      </c>
      <c r="H10" s="448">
        <v>10363.28</v>
      </c>
      <c r="I10" s="388"/>
      <c r="J10" s="388" t="s">
        <v>201</v>
      </c>
    </row>
    <row r="11" spans="1:10" s="382" customFormat="1" ht="6" customHeight="1">
      <c r="A11" s="384"/>
      <c r="B11" s="381"/>
      <c r="C11" s="381"/>
      <c r="D11" s="381"/>
      <c r="E11" s="385"/>
      <c r="F11" s="386"/>
      <c r="G11" s="386"/>
      <c r="H11" s="387"/>
      <c r="I11" s="388"/>
      <c r="J11" s="388"/>
    </row>
    <row r="12" spans="1:10" s="382" customFormat="1" ht="16.5" customHeight="1">
      <c r="A12" s="384" t="s">
        <v>150</v>
      </c>
      <c r="B12" s="381"/>
      <c r="C12" s="381"/>
      <c r="D12" s="381"/>
      <c r="E12" s="447">
        <v>38585.09</v>
      </c>
      <c r="F12" s="386"/>
      <c r="G12" s="386" t="s">
        <v>200</v>
      </c>
      <c r="H12" s="448">
        <v>24446.59</v>
      </c>
      <c r="I12" s="388"/>
      <c r="J12" s="388" t="s">
        <v>201</v>
      </c>
    </row>
    <row r="13" spans="1:10" s="382" customFormat="1" ht="12" customHeight="1">
      <c r="A13" s="384"/>
      <c r="B13" s="381"/>
      <c r="C13" s="381"/>
      <c r="D13" s="381"/>
      <c r="E13" s="385"/>
      <c r="F13" s="386"/>
      <c r="G13" s="386"/>
      <c r="H13" s="387"/>
      <c r="I13" s="388"/>
      <c r="J13" s="381"/>
    </row>
    <row r="14" spans="1:9" s="382" customFormat="1" ht="16.5">
      <c r="A14" s="380"/>
      <c r="B14" s="380"/>
      <c r="C14" s="380"/>
      <c r="D14" s="380"/>
      <c r="E14" s="708"/>
      <c r="F14" s="708"/>
      <c r="G14" s="708"/>
      <c r="H14" s="440"/>
      <c r="I14" s="381"/>
    </row>
    <row r="15" spans="1:10" s="382" customFormat="1" ht="16.5" customHeight="1">
      <c r="A15" s="436" t="s">
        <v>148</v>
      </c>
      <c r="B15" s="383"/>
      <c r="C15" s="383"/>
      <c r="D15" s="383"/>
      <c r="E15" s="709" t="s">
        <v>406</v>
      </c>
      <c r="F15" s="709"/>
      <c r="G15" s="709"/>
      <c r="H15" s="707" t="s">
        <v>199</v>
      </c>
      <c r="I15" s="707"/>
      <c r="J15" s="707"/>
    </row>
    <row r="16" spans="1:10" s="382" customFormat="1" ht="11.25" customHeight="1">
      <c r="A16" s="389"/>
      <c r="B16" s="380"/>
      <c r="C16" s="380"/>
      <c r="D16" s="380"/>
      <c r="E16" s="390"/>
      <c r="F16" s="380"/>
      <c r="G16" s="380"/>
      <c r="H16" s="391"/>
      <c r="I16" s="380"/>
      <c r="J16" s="381"/>
    </row>
    <row r="17" spans="1:10" s="382" customFormat="1" ht="16.5">
      <c r="A17" s="384" t="s">
        <v>116</v>
      </c>
      <c r="B17" s="381"/>
      <c r="C17" s="381"/>
      <c r="D17" s="381"/>
      <c r="E17" s="385">
        <v>21665.52992</v>
      </c>
      <c r="F17" s="386" t="s">
        <v>67</v>
      </c>
      <c r="G17" s="386"/>
      <c r="H17" s="387">
        <v>8376.31112482</v>
      </c>
      <c r="I17" s="388" t="s">
        <v>87</v>
      </c>
      <c r="J17" s="381" t="s">
        <v>202</v>
      </c>
    </row>
    <row r="18" spans="1:10" s="382" customFormat="1" ht="6" customHeight="1">
      <c r="A18" s="384"/>
      <c r="B18" s="381"/>
      <c r="C18" s="381"/>
      <c r="D18" s="381"/>
      <c r="E18" s="385"/>
      <c r="F18" s="386"/>
      <c r="G18" s="386"/>
      <c r="H18" s="387"/>
      <c r="I18" s="388"/>
      <c r="J18" s="381"/>
    </row>
    <row r="19" spans="1:10" s="382" customFormat="1" ht="16.5">
      <c r="A19" s="384" t="s">
        <v>170</v>
      </c>
      <c r="B19" s="381"/>
      <c r="C19" s="381"/>
      <c r="D19" s="381"/>
      <c r="E19" s="385">
        <f>E17/246</f>
        <v>88.07125983739837</v>
      </c>
      <c r="F19" s="386" t="s">
        <v>67</v>
      </c>
      <c r="G19" s="386"/>
      <c r="H19" s="387">
        <f>H17/247</f>
        <v>33.912190788744944</v>
      </c>
      <c r="I19" s="388" t="s">
        <v>87</v>
      </c>
      <c r="J19" s="381" t="s">
        <v>202</v>
      </c>
    </row>
    <row r="20" spans="1:10" s="382" customFormat="1" ht="6" customHeight="1">
      <c r="A20" s="384"/>
      <c r="B20" s="381"/>
      <c r="C20" s="381"/>
      <c r="D20" s="381"/>
      <c r="E20" s="385"/>
      <c r="F20" s="386"/>
      <c r="G20" s="386"/>
      <c r="H20" s="387"/>
      <c r="I20" s="388"/>
      <c r="J20" s="381"/>
    </row>
    <row r="21" spans="1:10" s="382" customFormat="1" ht="16.5" customHeight="1">
      <c r="A21" s="384" t="s">
        <v>419</v>
      </c>
      <c r="B21" s="381"/>
      <c r="C21" s="381"/>
      <c r="D21" s="381"/>
      <c r="E21" s="385">
        <v>210.5</v>
      </c>
      <c r="F21" s="386" t="s">
        <v>67</v>
      </c>
      <c r="G21" s="386" t="s">
        <v>420</v>
      </c>
      <c r="H21" s="387">
        <v>79</v>
      </c>
      <c r="I21" s="388" t="s">
        <v>87</v>
      </c>
      <c r="J21" s="381" t="s">
        <v>424</v>
      </c>
    </row>
    <row r="22" spans="1:10" s="382" customFormat="1" ht="6" customHeight="1">
      <c r="A22" s="384"/>
      <c r="B22" s="381"/>
      <c r="C22" s="381"/>
      <c r="D22" s="381"/>
      <c r="E22" s="385"/>
      <c r="F22" s="386"/>
      <c r="G22" s="386"/>
      <c r="H22" s="387"/>
      <c r="I22" s="388"/>
      <c r="J22" s="381"/>
    </row>
    <row r="23" spans="1:10" s="382" customFormat="1" ht="16.5">
      <c r="A23" s="384" t="s">
        <v>245</v>
      </c>
      <c r="B23" s="381"/>
      <c r="C23" s="381"/>
      <c r="D23" s="381"/>
      <c r="E23" s="385" t="s">
        <v>246</v>
      </c>
      <c r="F23" s="386" t="s">
        <v>67</v>
      </c>
      <c r="G23" s="386" t="s">
        <v>247</v>
      </c>
      <c r="H23" s="387" t="s">
        <v>248</v>
      </c>
      <c r="I23" s="388" t="s">
        <v>67</v>
      </c>
      <c r="J23" s="381" t="s">
        <v>266</v>
      </c>
    </row>
    <row r="24" spans="1:10" s="382" customFormat="1" ht="6" customHeight="1">
      <c r="A24" s="384"/>
      <c r="B24" s="381"/>
      <c r="C24" s="381"/>
      <c r="D24" s="381"/>
      <c r="E24" s="385"/>
      <c r="F24" s="386"/>
      <c r="G24" s="386"/>
      <c r="H24" s="387"/>
      <c r="I24" s="388"/>
      <c r="J24" s="381"/>
    </row>
    <row r="25" spans="1:10" s="382" customFormat="1" ht="16.5">
      <c r="A25" s="384" t="s">
        <v>73</v>
      </c>
      <c r="B25" s="381"/>
      <c r="C25" s="381"/>
      <c r="D25" s="381"/>
      <c r="E25" s="392"/>
      <c r="F25" s="386"/>
      <c r="G25" s="386"/>
      <c r="H25" s="440"/>
      <c r="I25" s="381"/>
      <c r="J25" s="381"/>
    </row>
    <row r="26" spans="1:10" s="382" customFormat="1" ht="6" customHeight="1">
      <c r="A26" s="384"/>
      <c r="B26" s="381"/>
      <c r="C26" s="381"/>
      <c r="D26" s="381"/>
      <c r="E26" s="385"/>
      <c r="F26" s="386"/>
      <c r="G26" s="386"/>
      <c r="H26" s="387"/>
      <c r="I26" s="388"/>
      <c r="J26" s="381"/>
    </row>
    <row r="27" spans="2:10" s="382" customFormat="1" ht="17.25">
      <c r="B27" s="393" t="s">
        <v>132</v>
      </c>
      <c r="C27" s="394"/>
      <c r="D27" s="394"/>
      <c r="E27" s="395">
        <v>7772.530814</v>
      </c>
      <c r="F27" s="396" t="s">
        <v>67</v>
      </c>
      <c r="G27" s="396"/>
      <c r="H27" s="457">
        <v>2536.624092483</v>
      </c>
      <c r="I27" s="397" t="s">
        <v>67</v>
      </c>
      <c r="J27" s="394" t="s">
        <v>202</v>
      </c>
    </row>
    <row r="28" spans="1:10" s="382" customFormat="1" ht="6" customHeight="1">
      <c r="A28" s="384"/>
      <c r="B28" s="381"/>
      <c r="C28" s="381"/>
      <c r="D28" s="381"/>
      <c r="E28" s="385"/>
      <c r="F28" s="386"/>
      <c r="G28" s="386"/>
      <c r="H28" s="387"/>
      <c r="I28" s="388"/>
      <c r="J28" s="381"/>
    </row>
    <row r="29" spans="2:10" s="382" customFormat="1" ht="17.25">
      <c r="B29" s="393" t="s">
        <v>118</v>
      </c>
      <c r="C29" s="394"/>
      <c r="D29" s="394"/>
      <c r="E29" s="395">
        <v>4693.859574</v>
      </c>
      <c r="F29" s="396" t="s">
        <v>67</v>
      </c>
      <c r="G29" s="396"/>
      <c r="H29" s="457">
        <v>1790.059463939</v>
      </c>
      <c r="I29" s="397" t="s">
        <v>67</v>
      </c>
      <c r="J29" s="394" t="s">
        <v>202</v>
      </c>
    </row>
    <row r="30" spans="1:10" s="382" customFormat="1" ht="6" customHeight="1">
      <c r="A30" s="384"/>
      <c r="B30" s="381"/>
      <c r="C30" s="381"/>
      <c r="D30" s="381"/>
      <c r="E30" s="385"/>
      <c r="F30" s="386"/>
      <c r="G30" s="386"/>
      <c r="H30" s="387"/>
      <c r="I30" s="388"/>
      <c r="J30" s="381"/>
    </row>
    <row r="31" spans="1:10" s="382" customFormat="1" ht="6" customHeight="1">
      <c r="A31" s="384"/>
      <c r="B31" s="381"/>
      <c r="C31" s="381"/>
      <c r="D31" s="381"/>
      <c r="E31" s="385"/>
      <c r="F31" s="386"/>
      <c r="G31" s="386"/>
      <c r="H31" s="387"/>
      <c r="I31" s="388"/>
      <c r="J31" s="381"/>
    </row>
    <row r="32" spans="1:10" s="382" customFormat="1" ht="16.5">
      <c r="A32" s="384" t="s">
        <v>267</v>
      </c>
      <c r="C32" s="394"/>
      <c r="D32" s="394"/>
      <c r="E32" s="385">
        <v>558.47721</v>
      </c>
      <c r="F32" s="386" t="s">
        <v>203</v>
      </c>
      <c r="G32" s="386"/>
      <c r="H32" s="387">
        <v>524.52482</v>
      </c>
      <c r="I32" s="388" t="s">
        <v>67</v>
      </c>
      <c r="J32" s="381" t="s">
        <v>202</v>
      </c>
    </row>
    <row r="33" spans="1:10" s="382" customFormat="1" ht="6" customHeight="1">
      <c r="A33" s="384"/>
      <c r="B33" s="381"/>
      <c r="C33" s="381"/>
      <c r="D33" s="381"/>
      <c r="E33" s="385"/>
      <c r="F33" s="386"/>
      <c r="G33" s="386"/>
      <c r="H33" s="387"/>
      <c r="I33" s="388"/>
      <c r="J33" s="381"/>
    </row>
    <row r="34" spans="1:10" s="382" customFormat="1" ht="16.5">
      <c r="A34" s="384" t="s">
        <v>7</v>
      </c>
      <c r="B34" s="381"/>
      <c r="C34" s="381"/>
      <c r="D34" s="381"/>
      <c r="E34" s="398">
        <v>6312</v>
      </c>
      <c r="F34" s="386"/>
      <c r="G34" s="386"/>
      <c r="H34" s="399">
        <v>2823</v>
      </c>
      <c r="I34" s="388"/>
      <c r="J34" s="381" t="s">
        <v>202</v>
      </c>
    </row>
    <row r="35" spans="1:10" s="382" customFormat="1" ht="16.5">
      <c r="A35" s="384"/>
      <c r="B35" s="381"/>
      <c r="C35" s="381"/>
      <c r="D35" s="381"/>
      <c r="E35" s="398"/>
      <c r="F35" s="386"/>
      <c r="G35" s="386"/>
      <c r="H35" s="398"/>
      <c r="I35" s="386"/>
      <c r="J35" s="381"/>
    </row>
    <row r="36" spans="1:10" s="382" customFormat="1" ht="18.75">
      <c r="A36" s="400" t="s">
        <v>115</v>
      </c>
      <c r="B36" s="470" t="s">
        <v>154</v>
      </c>
      <c r="E36" s="401"/>
      <c r="F36" s="402"/>
      <c r="G36" s="402"/>
      <c r="H36" s="398"/>
      <c r="I36" s="386"/>
      <c r="J36" s="381"/>
    </row>
    <row r="37" spans="2:12" ht="16.5" customHeight="1">
      <c r="B37" s="470" t="s">
        <v>163</v>
      </c>
      <c r="L37" s="403"/>
    </row>
    <row r="38" spans="1:2" ht="18.75">
      <c r="A38" s="382" t="s">
        <v>86</v>
      </c>
      <c r="B38" s="470" t="s">
        <v>184</v>
      </c>
    </row>
    <row r="39" spans="1:3" ht="18.75">
      <c r="A39" s="382" t="s">
        <v>140</v>
      </c>
      <c r="B39" s="470" t="s">
        <v>244</v>
      </c>
      <c r="C39" s="470"/>
    </row>
  </sheetData>
  <mergeCells count="6">
    <mergeCell ref="H5:J5"/>
    <mergeCell ref="H15:J15"/>
    <mergeCell ref="E4:G4"/>
    <mergeCell ref="E5:G5"/>
    <mergeCell ref="E14:G14"/>
    <mergeCell ref="E15:G15"/>
  </mergeCells>
  <printOptions/>
  <pageMargins left="0.551181102362205" right="0" top="0.590551181102362" bottom="0.196850393700787" header="0.511811023622047" footer="0.1"/>
  <pageSetup firstPageNumber="1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00390625" defaultRowHeight="16.5"/>
  <cols>
    <col min="1" max="1" width="7.25390625" style="286" customWidth="1"/>
    <col min="2" max="2" width="2.75390625" style="286" customWidth="1"/>
    <col min="3" max="3" width="14.125" style="286" customWidth="1"/>
    <col min="4" max="4" width="7.875" style="286" customWidth="1"/>
    <col min="5" max="5" width="15.25390625" style="286" customWidth="1"/>
    <col min="6" max="6" width="6.75390625" style="286" customWidth="1"/>
    <col min="7" max="7" width="15.375" style="286" customWidth="1"/>
    <col min="8" max="8" width="10.375" style="286" customWidth="1"/>
    <col min="9" max="9" width="14.125" style="286" customWidth="1"/>
    <col min="10" max="10" width="7.25390625" style="286" customWidth="1"/>
    <col min="11" max="11" width="25.875" style="286" customWidth="1"/>
    <col min="12" max="12" width="16.875" style="286" hidden="1" customWidth="1"/>
    <col min="13" max="13" width="8.00390625" style="286" customWidth="1"/>
    <col min="14" max="16384" width="9.00390625" style="286" customWidth="1"/>
  </cols>
  <sheetData>
    <row r="1" spans="1:2" ht="20.25">
      <c r="A1" s="329" t="s">
        <v>305</v>
      </c>
      <c r="B1" s="329"/>
    </row>
    <row r="2" spans="1:2" ht="20.25">
      <c r="A2" s="329"/>
      <c r="B2" s="329"/>
    </row>
    <row r="3" spans="1:2" ht="19.5" customHeight="1">
      <c r="A3" s="294" t="s">
        <v>322</v>
      </c>
      <c r="B3" s="294"/>
    </row>
    <row r="4" spans="1:2" ht="19.5">
      <c r="A4" s="327"/>
      <c r="B4" s="327"/>
    </row>
    <row r="5" spans="1:2" ht="18.75">
      <c r="A5" s="294"/>
      <c r="B5" s="294"/>
    </row>
    <row r="6" spans="1:11" ht="15.75">
      <c r="A6" s="607"/>
      <c r="B6" s="607"/>
      <c r="C6" s="299"/>
      <c r="D6" s="299"/>
      <c r="E6" s="299"/>
      <c r="F6" s="299"/>
      <c r="G6" s="299"/>
      <c r="H6" s="299"/>
      <c r="I6" s="299"/>
      <c r="J6" s="299"/>
      <c r="K6" s="299"/>
    </row>
    <row r="7" spans="1:13" s="219" customFormat="1" ht="72" customHeight="1">
      <c r="A7" s="608" t="s">
        <v>323</v>
      </c>
      <c r="B7" s="609"/>
      <c r="C7" s="725" t="s">
        <v>324</v>
      </c>
      <c r="D7" s="730"/>
      <c r="E7" s="725" t="s">
        <v>325</v>
      </c>
      <c r="F7" s="730"/>
      <c r="G7" s="725" t="s">
        <v>326</v>
      </c>
      <c r="H7" s="726"/>
      <c r="I7" s="729" t="s">
        <v>327</v>
      </c>
      <c r="J7" s="730"/>
      <c r="K7" s="562" t="s">
        <v>328</v>
      </c>
      <c r="L7" s="219" t="s">
        <v>329</v>
      </c>
      <c r="M7" s="563"/>
    </row>
    <row r="8" spans="1:13" s="219" customFormat="1" ht="14.25" customHeight="1">
      <c r="A8" s="581"/>
      <c r="B8" s="565"/>
      <c r="C8" s="727" t="s">
        <v>315</v>
      </c>
      <c r="D8" s="732"/>
      <c r="E8" s="727" t="s">
        <v>315</v>
      </c>
      <c r="F8" s="732"/>
      <c r="G8" s="727" t="s">
        <v>315</v>
      </c>
      <c r="H8" s="728"/>
      <c r="I8" s="731" t="s">
        <v>315</v>
      </c>
      <c r="J8" s="732"/>
      <c r="K8" s="610"/>
      <c r="L8" s="611"/>
      <c r="M8" s="611"/>
    </row>
    <row r="9" spans="1:13" s="218" customFormat="1" ht="18" customHeight="1">
      <c r="A9" s="568">
        <v>1997</v>
      </c>
      <c r="B9" s="569"/>
      <c r="C9" s="612">
        <v>297.769577623</v>
      </c>
      <c r="D9" s="613"/>
      <c r="E9" s="612">
        <v>1043.67250866</v>
      </c>
      <c r="F9" s="614"/>
      <c r="G9" s="612">
        <v>2.815507725</v>
      </c>
      <c r="H9" s="572"/>
      <c r="I9" s="574">
        <f>SUM(C9:G9)</f>
        <v>1344.257594008</v>
      </c>
      <c r="J9" s="575"/>
      <c r="K9" s="615">
        <v>38.26703067289502</v>
      </c>
      <c r="L9" s="219">
        <v>3512.8348616819994</v>
      </c>
      <c r="M9" s="219"/>
    </row>
    <row r="10" spans="1:13" s="218" customFormat="1" ht="18" customHeight="1">
      <c r="A10" s="568">
        <v>1998</v>
      </c>
      <c r="B10" s="569"/>
      <c r="C10" s="612">
        <v>73.53866979</v>
      </c>
      <c r="D10" s="613"/>
      <c r="E10" s="612">
        <v>369.38678517</v>
      </c>
      <c r="F10" s="614"/>
      <c r="G10" s="612">
        <v>1.438678706</v>
      </c>
      <c r="H10" s="572"/>
      <c r="I10" s="574">
        <v>444.37</v>
      </c>
      <c r="J10" s="575"/>
      <c r="K10" s="615">
        <v>27.82650409467965</v>
      </c>
      <c r="L10" s="331">
        <v>1596.909666245</v>
      </c>
      <c r="M10" s="219"/>
    </row>
    <row r="11" spans="1:13" s="218" customFormat="1" ht="18" customHeight="1">
      <c r="A11" s="568">
        <v>1999</v>
      </c>
      <c r="B11" s="569"/>
      <c r="C11" s="612">
        <v>102.788512821</v>
      </c>
      <c r="D11" s="613"/>
      <c r="E11" s="612">
        <v>355.470202901</v>
      </c>
      <c r="F11" s="614"/>
      <c r="G11" s="612">
        <v>3.117423766</v>
      </c>
      <c r="H11" s="572"/>
      <c r="I11" s="574">
        <f>SUM(C11:G11)</f>
        <v>461.376139488</v>
      </c>
      <c r="J11" s="575"/>
      <c r="K11" s="615">
        <v>25.9669725419981</v>
      </c>
      <c r="L11" s="287">
        <v>1776.7806344840003</v>
      </c>
      <c r="M11" s="287"/>
    </row>
    <row r="12" spans="1:13" s="218" customFormat="1" ht="18" customHeight="1">
      <c r="A12" s="568">
        <v>2000</v>
      </c>
      <c r="B12" s="569"/>
      <c r="C12" s="612">
        <v>171.178206737</v>
      </c>
      <c r="D12" s="613"/>
      <c r="E12" s="612">
        <v>675.721068689</v>
      </c>
      <c r="F12" s="614"/>
      <c r="G12" s="612">
        <v>18.670433927</v>
      </c>
      <c r="H12" s="572"/>
      <c r="I12" s="574">
        <f>SUM(C12:G12)</f>
        <v>865.569709353</v>
      </c>
      <c r="J12" s="575"/>
      <c r="K12" s="615">
        <v>29.397068759350166</v>
      </c>
      <c r="L12" s="219">
        <v>2944.408221237</v>
      </c>
      <c r="M12" s="219"/>
    </row>
    <row r="13" spans="1:13" s="218" customFormat="1" ht="18" customHeight="1">
      <c r="A13" s="568">
        <v>2001</v>
      </c>
      <c r="B13" s="569"/>
      <c r="C13" s="612">
        <v>251.356035108</v>
      </c>
      <c r="D13" s="613"/>
      <c r="E13" s="612">
        <v>497.755415888</v>
      </c>
      <c r="F13" s="614"/>
      <c r="G13" s="612">
        <v>38.157615665</v>
      </c>
      <c r="H13" s="572"/>
      <c r="I13" s="574">
        <v>787.28</v>
      </c>
      <c r="J13" s="575"/>
      <c r="K13" s="615">
        <v>42.31659432776577</v>
      </c>
      <c r="L13" s="219">
        <v>1860.4263390459998</v>
      </c>
      <c r="M13" s="331"/>
    </row>
    <row r="14" spans="1:13" s="218" customFormat="1" ht="18" customHeight="1">
      <c r="A14" s="568">
        <v>2002</v>
      </c>
      <c r="B14" s="569"/>
      <c r="C14" s="612">
        <v>143.609213754</v>
      </c>
      <c r="D14" s="613"/>
      <c r="E14" s="612">
        <v>309.86313727</v>
      </c>
      <c r="F14" s="614"/>
      <c r="G14" s="612">
        <v>45.24</v>
      </c>
      <c r="H14" s="572"/>
      <c r="I14" s="574">
        <f>SUM(C14:G14)</f>
        <v>498.712351024</v>
      </c>
      <c r="J14" s="575"/>
      <c r="K14" s="615">
        <v>32.92326503345804</v>
      </c>
      <c r="L14" s="219">
        <v>1515.2626051700001</v>
      </c>
      <c r="M14" s="219"/>
    </row>
    <row r="15" spans="1:13" s="218" customFormat="1" ht="18" customHeight="1">
      <c r="A15" s="568">
        <v>2003</v>
      </c>
      <c r="B15" s="569"/>
      <c r="C15" s="612">
        <v>506.149578875</v>
      </c>
      <c r="D15" s="613"/>
      <c r="E15" s="612">
        <v>494.333114846</v>
      </c>
      <c r="F15" s="614"/>
      <c r="G15" s="612">
        <v>51.38</v>
      </c>
      <c r="H15" s="572"/>
      <c r="I15" s="574">
        <f>SUM(C15:G15)</f>
        <v>1051.8626937210001</v>
      </c>
      <c r="J15" s="575"/>
      <c r="K15" s="615">
        <v>45.640615432839375</v>
      </c>
      <c r="L15" s="219">
        <v>2304.812060179</v>
      </c>
      <c r="M15" s="331"/>
    </row>
    <row r="16" spans="1:13" s="218" customFormat="1" ht="18" customHeight="1">
      <c r="A16" s="568">
        <v>2004</v>
      </c>
      <c r="B16" s="569"/>
      <c r="C16" s="570">
        <v>941.056291502</v>
      </c>
      <c r="D16" s="571"/>
      <c r="E16" s="570">
        <v>614.75578241</v>
      </c>
      <c r="F16" s="572"/>
      <c r="G16" s="570">
        <v>109.308823953</v>
      </c>
      <c r="H16" s="572"/>
      <c r="I16" s="574">
        <v>1665.13</v>
      </c>
      <c r="J16" s="575"/>
      <c r="K16" s="576">
        <v>48.64609216915156</v>
      </c>
      <c r="L16" s="219">
        <v>3422.9283866729997</v>
      </c>
      <c r="M16" s="219"/>
    </row>
    <row r="17" spans="1:13" s="218" customFormat="1" ht="18" customHeight="1">
      <c r="A17" s="568">
        <v>2005</v>
      </c>
      <c r="B17" s="616"/>
      <c r="C17" s="570">
        <v>953.30922934</v>
      </c>
      <c r="D17" s="571"/>
      <c r="E17" s="570">
        <v>604.063445717</v>
      </c>
      <c r="F17" s="572"/>
      <c r="G17" s="570">
        <v>99.400875883</v>
      </c>
      <c r="H17" s="572"/>
      <c r="I17" s="574">
        <f>C17+E17+G17</f>
        <v>1656.77355094</v>
      </c>
      <c r="J17" s="575"/>
      <c r="K17" s="576">
        <v>45.87347343</v>
      </c>
      <c r="L17" s="219">
        <v>3422.9283866729997</v>
      </c>
      <c r="M17" s="219"/>
    </row>
    <row r="18" spans="1:13" s="218" customFormat="1" ht="18" customHeight="1">
      <c r="A18" s="568">
        <v>2006</v>
      </c>
      <c r="B18" s="616"/>
      <c r="C18" s="570">
        <v>2536.624092483</v>
      </c>
      <c r="D18" s="571"/>
      <c r="E18" s="570">
        <v>1101.143540684</v>
      </c>
      <c r="F18" s="572"/>
      <c r="G18" s="570">
        <v>241.588050069</v>
      </c>
      <c r="H18" s="572"/>
      <c r="I18" s="574">
        <f>C18+E18+G18</f>
        <v>3879.355683236</v>
      </c>
      <c r="J18" s="575"/>
      <c r="K18" s="576">
        <v>59.98752371255984</v>
      </c>
      <c r="L18" s="219"/>
      <c r="M18" s="219"/>
    </row>
    <row r="19" spans="1:13" s="218" customFormat="1" ht="18" customHeight="1">
      <c r="A19" s="581">
        <v>2007</v>
      </c>
      <c r="B19" s="617"/>
      <c r="C19" s="583">
        <v>7772.530814565</v>
      </c>
      <c r="D19" s="584"/>
      <c r="E19" s="583">
        <v>2736.444538953</v>
      </c>
      <c r="F19" s="585"/>
      <c r="G19" s="583">
        <v>1040.430072578</v>
      </c>
      <c r="H19" s="585"/>
      <c r="I19" s="587">
        <f>C19+E19+G19</f>
        <v>11549.405426095998</v>
      </c>
      <c r="J19" s="588"/>
      <c r="K19" s="589">
        <v>69.28</v>
      </c>
      <c r="L19" s="219"/>
      <c r="M19" s="219"/>
    </row>
    <row r="20" spans="5:10" s="218" customFormat="1" ht="15">
      <c r="E20" s="590"/>
      <c r="F20" s="590"/>
      <c r="G20" s="590"/>
      <c r="H20" s="590"/>
      <c r="I20" s="590"/>
      <c r="J20" s="590"/>
    </row>
    <row r="21" spans="5:10" s="218" customFormat="1" ht="15">
      <c r="E21" s="590"/>
      <c r="F21" s="590"/>
      <c r="G21" s="590"/>
      <c r="H21" s="590"/>
      <c r="I21" s="590"/>
      <c r="J21" s="590"/>
    </row>
    <row r="22" spans="5:10" s="218" customFormat="1" ht="15">
      <c r="E22" s="590"/>
      <c r="F22" s="590"/>
      <c r="G22" s="590"/>
      <c r="H22" s="590"/>
      <c r="I22" s="590"/>
      <c r="J22" s="590"/>
    </row>
    <row r="23" spans="5:10" s="218" customFormat="1" ht="15">
      <c r="E23" s="590"/>
      <c r="F23" s="590"/>
      <c r="G23" s="590"/>
      <c r="H23" s="590"/>
      <c r="I23" s="590"/>
      <c r="J23" s="590"/>
    </row>
    <row r="24" spans="5:10" ht="15.75">
      <c r="E24" s="590"/>
      <c r="F24" s="590"/>
      <c r="G24" s="590"/>
      <c r="H24" s="590"/>
      <c r="I24" s="590"/>
      <c r="J24" s="590"/>
    </row>
    <row r="25" spans="5:13" ht="15.75">
      <c r="E25" s="590"/>
      <c r="F25" s="590"/>
      <c r="G25" s="590"/>
      <c r="H25" s="590"/>
      <c r="I25" s="590"/>
      <c r="J25" s="590"/>
      <c r="M25" s="326"/>
    </row>
    <row r="26" spans="5:10" ht="15.75">
      <c r="E26" s="590"/>
      <c r="F26" s="590"/>
      <c r="G26" s="590"/>
      <c r="H26" s="590"/>
      <c r="I26" s="590"/>
      <c r="J26" s="590"/>
    </row>
    <row r="27" spans="5:10" ht="15.75">
      <c r="E27" s="590"/>
      <c r="F27" s="590"/>
      <c r="G27" s="590"/>
      <c r="H27" s="590"/>
      <c r="I27" s="590"/>
      <c r="J27" s="590"/>
    </row>
    <row r="28" spans="9:10" ht="15.75">
      <c r="I28" s="590"/>
      <c r="J28" s="590"/>
    </row>
  </sheetData>
  <mergeCells count="8">
    <mergeCell ref="I7:J7"/>
    <mergeCell ref="I8:J8"/>
    <mergeCell ref="C8:D8"/>
    <mergeCell ref="E7:F7"/>
    <mergeCell ref="C7:D7"/>
    <mergeCell ref="E8:F8"/>
    <mergeCell ref="G8:H8"/>
    <mergeCell ref="G7:H7"/>
  </mergeCells>
  <printOptions/>
  <pageMargins left="0.748031496062992" right="0" top="0.590551181102362" bottom="0.196850393700787" header="0.511811023622047" footer="0.1"/>
  <pageSetup firstPageNumber="19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00390625" defaultRowHeight="16.5"/>
  <cols>
    <col min="1" max="1" width="3.875" style="117" customWidth="1"/>
    <col min="2" max="2" width="52.125" style="117" bestFit="1" customWidth="1"/>
    <col min="3" max="3" width="15.00390625" style="117" customWidth="1"/>
    <col min="4" max="4" width="18.50390625" style="117" customWidth="1"/>
    <col min="5" max="5" width="4.875" style="117" customWidth="1"/>
    <col min="6" max="6" width="12.75390625" style="117" customWidth="1"/>
    <col min="7" max="7" width="18.25390625" style="117" customWidth="1"/>
    <col min="8" max="8" width="9.875" style="117" customWidth="1"/>
    <col min="9" max="9" width="12.125" style="117" customWidth="1"/>
    <col min="10" max="16384" width="7.75390625" style="117" customWidth="1"/>
  </cols>
  <sheetData>
    <row r="1" ht="21.75" customHeight="1">
      <c r="A1" s="158" t="s">
        <v>59</v>
      </c>
    </row>
    <row r="2" ht="12" customHeight="1">
      <c r="A2" s="116"/>
    </row>
    <row r="3" spans="1:9" ht="20.25">
      <c r="A3" s="497" t="s">
        <v>25</v>
      </c>
      <c r="B3" s="141"/>
      <c r="C3" s="498"/>
      <c r="D3" s="498"/>
      <c r="E3" s="498"/>
      <c r="F3" s="499"/>
      <c r="G3" s="499"/>
      <c r="H3" s="118"/>
      <c r="I3" s="118"/>
    </row>
    <row r="4" spans="1:9" ht="18" customHeight="1">
      <c r="A4" s="435"/>
      <c r="B4" s="141"/>
      <c r="C4" s="736" t="s">
        <v>158</v>
      </c>
      <c r="D4" s="736"/>
      <c r="E4" s="500"/>
      <c r="F4" s="735" t="s">
        <v>158</v>
      </c>
      <c r="G4" s="735"/>
      <c r="H4" s="118"/>
      <c r="I4" s="118"/>
    </row>
    <row r="5" spans="1:9" ht="17.25" customHeight="1">
      <c r="A5" s="119"/>
      <c r="B5" s="120"/>
      <c r="C5" s="734">
        <v>39447</v>
      </c>
      <c r="D5" s="734"/>
      <c r="E5" s="691"/>
      <c r="F5" s="733">
        <v>39082</v>
      </c>
      <c r="G5" s="733"/>
      <c r="H5" s="118"/>
      <c r="I5" s="118"/>
    </row>
    <row r="6" spans="1:7" ht="16.5" customHeight="1">
      <c r="A6" s="119"/>
      <c r="B6" s="120"/>
      <c r="C6" s="121" t="s">
        <v>26</v>
      </c>
      <c r="D6" s="431" t="s">
        <v>144</v>
      </c>
      <c r="E6" s="121"/>
      <c r="F6" s="122" t="s">
        <v>26</v>
      </c>
      <c r="G6" s="432" t="s">
        <v>144</v>
      </c>
    </row>
    <row r="7" spans="1:7" ht="17.25">
      <c r="A7" s="123"/>
      <c r="B7" s="501"/>
      <c r="C7" s="502" t="s">
        <v>27</v>
      </c>
      <c r="D7" s="502" t="s">
        <v>28</v>
      </c>
      <c r="E7" s="502"/>
      <c r="F7" s="503" t="s">
        <v>27</v>
      </c>
      <c r="G7" s="503" t="s">
        <v>28</v>
      </c>
    </row>
    <row r="8" spans="1:7" ht="6" customHeight="1">
      <c r="A8" s="119"/>
      <c r="B8" s="120"/>
      <c r="C8" s="124"/>
      <c r="D8" s="124"/>
      <c r="E8" s="124"/>
      <c r="F8" s="120"/>
      <c r="G8" s="120"/>
    </row>
    <row r="9" spans="1:7" ht="21.75" customHeight="1">
      <c r="A9" s="125" t="s">
        <v>29</v>
      </c>
      <c r="B9" s="126"/>
      <c r="C9" s="127">
        <f>SUM(C10:C18)</f>
        <v>32723598</v>
      </c>
      <c r="D9" s="127">
        <v>214842</v>
      </c>
      <c r="E9" s="119"/>
      <c r="F9" s="128">
        <f>SUM(F10:F18)</f>
        <v>19863299</v>
      </c>
      <c r="G9" s="128">
        <f>SUM(G10:G18)</f>
        <v>191054</v>
      </c>
    </row>
    <row r="10" spans="1:7" ht="21.75" customHeight="1">
      <c r="A10" s="129" t="s">
        <v>30</v>
      </c>
      <c r="B10" s="130"/>
      <c r="C10" s="127">
        <v>17160964</v>
      </c>
      <c r="D10" s="127">
        <v>111513</v>
      </c>
      <c r="E10" s="119"/>
      <c r="F10" s="128">
        <v>12718380</v>
      </c>
      <c r="G10" s="128">
        <v>119836</v>
      </c>
    </row>
    <row r="11" spans="1:7" ht="21.75" customHeight="1">
      <c r="A11" s="129" t="s">
        <v>31</v>
      </c>
      <c r="B11" s="130"/>
      <c r="C11" s="127">
        <v>4325977</v>
      </c>
      <c r="D11" s="127">
        <v>3457</v>
      </c>
      <c r="E11" s="119"/>
      <c r="F11" s="128">
        <v>2140242</v>
      </c>
      <c r="G11" s="128">
        <v>5974</v>
      </c>
    </row>
    <row r="12" spans="1:7" ht="21.75" customHeight="1">
      <c r="A12" s="129" t="s">
        <v>232</v>
      </c>
      <c r="B12" s="130"/>
      <c r="C12" s="127">
        <v>3220</v>
      </c>
      <c r="D12" s="127">
        <v>0</v>
      </c>
      <c r="E12" s="119"/>
      <c r="F12" s="128"/>
      <c r="G12" s="128"/>
    </row>
    <row r="13" spans="1:7" ht="21.75" customHeight="1">
      <c r="A13" s="129" t="s">
        <v>79</v>
      </c>
      <c r="B13" s="130"/>
      <c r="C13" s="127">
        <v>10846277</v>
      </c>
      <c r="D13" s="127">
        <v>91786</v>
      </c>
      <c r="E13" s="119"/>
      <c r="F13" s="128">
        <v>4880470</v>
      </c>
      <c r="G13" s="128">
        <v>59345</v>
      </c>
    </row>
    <row r="14" spans="1:7" ht="21.75" customHeight="1">
      <c r="A14" s="129" t="s">
        <v>32</v>
      </c>
      <c r="B14" s="129"/>
      <c r="C14" s="127">
        <v>351514</v>
      </c>
      <c r="D14" s="127">
        <v>5954</v>
      </c>
      <c r="E14" s="119"/>
      <c r="F14" s="128">
        <v>102010</v>
      </c>
      <c r="G14" s="128">
        <v>4260</v>
      </c>
    </row>
    <row r="15" spans="1:7" ht="21.75" customHeight="1">
      <c r="A15" s="129" t="s">
        <v>233</v>
      </c>
      <c r="B15" s="130"/>
      <c r="C15" s="127">
        <v>3244</v>
      </c>
      <c r="D15" s="127">
        <v>0</v>
      </c>
      <c r="E15" s="119"/>
      <c r="F15" s="128">
        <v>8154</v>
      </c>
      <c r="G15" s="128">
        <v>107</v>
      </c>
    </row>
    <row r="16" spans="1:7" ht="21.75" customHeight="1">
      <c r="A16" s="129" t="s">
        <v>33</v>
      </c>
      <c r="B16" s="129"/>
      <c r="C16" s="127">
        <v>574</v>
      </c>
      <c r="D16" s="127">
        <v>140</v>
      </c>
      <c r="E16" s="119"/>
      <c r="F16" s="128">
        <v>155</v>
      </c>
      <c r="G16" s="128">
        <v>0</v>
      </c>
    </row>
    <row r="17" spans="1:7" ht="21.75" customHeight="1">
      <c r="A17" s="129" t="s">
        <v>34</v>
      </c>
      <c r="B17" s="129"/>
      <c r="C17" s="127">
        <v>31678</v>
      </c>
      <c r="D17" s="127">
        <v>1992</v>
      </c>
      <c r="E17" s="119"/>
      <c r="F17" s="128">
        <v>13888</v>
      </c>
      <c r="G17" s="128">
        <v>1532</v>
      </c>
    </row>
    <row r="18" spans="1:7" ht="21.75" customHeight="1">
      <c r="A18" s="129" t="s">
        <v>35</v>
      </c>
      <c r="B18" s="130"/>
      <c r="C18" s="127">
        <v>150</v>
      </c>
      <c r="D18" s="127">
        <v>0</v>
      </c>
      <c r="E18" s="119"/>
      <c r="F18" s="128">
        <v>0</v>
      </c>
      <c r="G18" s="128">
        <v>0</v>
      </c>
    </row>
    <row r="19" spans="1:7" ht="7.5" customHeight="1">
      <c r="A19" s="129"/>
      <c r="B19" s="130"/>
      <c r="C19" s="133"/>
      <c r="D19" s="127"/>
      <c r="E19" s="119"/>
      <c r="F19" s="194"/>
      <c r="G19" s="128"/>
    </row>
    <row r="20" spans="1:7" ht="21.75" customHeight="1">
      <c r="A20" s="134" t="s">
        <v>36</v>
      </c>
      <c r="B20" s="135"/>
      <c r="C20" s="136">
        <f>SUM(C21:C25)</f>
        <v>55262088</v>
      </c>
      <c r="D20" s="127">
        <v>5566056</v>
      </c>
      <c r="E20" s="119"/>
      <c r="F20" s="131">
        <f>SUM(F21:F25)</f>
        <v>23042616</v>
      </c>
      <c r="G20" s="128">
        <f>SUM(G21:G25)</f>
        <v>2837795</v>
      </c>
    </row>
    <row r="21" spans="1:8" ht="21.75" customHeight="1">
      <c r="A21" s="129" t="s">
        <v>37</v>
      </c>
      <c r="B21" s="129"/>
      <c r="C21" s="136">
        <v>7480183</v>
      </c>
      <c r="D21" s="127">
        <v>174368</v>
      </c>
      <c r="E21" s="119"/>
      <c r="F21" s="131">
        <v>4095679</v>
      </c>
      <c r="G21" s="128">
        <v>227946</v>
      </c>
      <c r="H21" s="137"/>
    </row>
    <row r="22" spans="1:9" ht="21.75" customHeight="1">
      <c r="A22" s="129" t="s">
        <v>38</v>
      </c>
      <c r="B22" s="129"/>
      <c r="C22" s="138">
        <v>69512</v>
      </c>
      <c r="D22" s="127">
        <v>443</v>
      </c>
      <c r="E22" s="119"/>
      <c r="F22" s="132">
        <v>53456</v>
      </c>
      <c r="G22" s="128">
        <v>781</v>
      </c>
      <c r="H22" s="137"/>
      <c r="I22" s="137"/>
    </row>
    <row r="23" spans="1:9" ht="21.75" customHeight="1">
      <c r="A23" s="129" t="s">
        <v>169</v>
      </c>
      <c r="B23" s="129"/>
      <c r="C23" s="138">
        <v>1727847</v>
      </c>
      <c r="D23" s="127">
        <v>76326</v>
      </c>
      <c r="E23" s="119"/>
      <c r="F23" s="132">
        <v>758247</v>
      </c>
      <c r="G23" s="128">
        <v>74903</v>
      </c>
      <c r="H23" s="137"/>
      <c r="I23" s="137"/>
    </row>
    <row r="24" spans="1:9" ht="21.75" customHeight="1">
      <c r="A24" s="129" t="s">
        <v>234</v>
      </c>
      <c r="B24" s="129"/>
      <c r="C24" s="138">
        <v>1578</v>
      </c>
      <c r="D24" s="127">
        <v>1</v>
      </c>
      <c r="E24" s="119"/>
      <c r="F24" s="132">
        <v>7881</v>
      </c>
      <c r="G24" s="128">
        <v>358</v>
      </c>
      <c r="H24" s="137"/>
      <c r="I24" s="137"/>
    </row>
    <row r="25" spans="1:9" ht="21.75" customHeight="1">
      <c r="A25" s="129" t="s">
        <v>39</v>
      </c>
      <c r="B25" s="129"/>
      <c r="C25" s="136">
        <v>45982968</v>
      </c>
      <c r="D25" s="127">
        <v>5314918</v>
      </c>
      <c r="E25" s="119"/>
      <c r="F25" s="131">
        <v>18127353</v>
      </c>
      <c r="G25" s="128">
        <v>2533807</v>
      </c>
      <c r="H25" s="137"/>
      <c r="I25" s="137"/>
    </row>
    <row r="26" spans="1:9" ht="6.75" customHeight="1">
      <c r="A26" s="129"/>
      <c r="B26" s="139"/>
      <c r="C26" s="133"/>
      <c r="D26" s="133"/>
      <c r="E26" s="119"/>
      <c r="F26" s="194"/>
      <c r="G26" s="194"/>
      <c r="H26" s="140"/>
      <c r="I26" s="141"/>
    </row>
    <row r="27" spans="1:9" ht="21" customHeight="1">
      <c r="A27" s="142" t="s">
        <v>40</v>
      </c>
      <c r="B27" s="142"/>
      <c r="C27" s="524">
        <f>C20+C9</f>
        <v>87985686</v>
      </c>
      <c r="D27" s="524">
        <f>SUM(D20,D9)</f>
        <v>5780898</v>
      </c>
      <c r="E27" s="123"/>
      <c r="F27" s="167">
        <f>F20+F9</f>
        <v>42905915</v>
      </c>
      <c r="G27" s="167">
        <f>SUM(G9,G20)</f>
        <v>3028849</v>
      </c>
      <c r="H27" s="140"/>
      <c r="I27" s="141"/>
    </row>
    <row r="28" s="513" customFormat="1" ht="16.5" customHeight="1"/>
    <row r="29" spans="1:2" s="525" customFormat="1" ht="16.5" customHeight="1">
      <c r="A29" s="526" t="s">
        <v>86</v>
      </c>
      <c r="B29" s="527" t="s">
        <v>255</v>
      </c>
    </row>
    <row r="30" spans="1:4" s="270" customFormat="1" ht="19.5" customHeight="1">
      <c r="A30" s="118"/>
      <c r="B30" s="118"/>
      <c r="C30" s="118"/>
      <c r="D30" s="118"/>
    </row>
    <row r="31" spans="1:8" s="270" customFormat="1" ht="19.5" customHeight="1">
      <c r="A31" s="271"/>
      <c r="B31" s="118"/>
      <c r="C31" s="118"/>
      <c r="D31" s="118"/>
      <c r="H31" s="269"/>
    </row>
    <row r="32" s="513" customFormat="1" ht="16.5" customHeight="1"/>
    <row r="33" ht="16.5">
      <c r="A33" s="1"/>
    </row>
    <row r="37" ht="16.5">
      <c r="A37" s="195"/>
    </row>
  </sheetData>
  <mergeCells count="4">
    <mergeCell ref="F5:G5"/>
    <mergeCell ref="C5:D5"/>
    <mergeCell ref="F4:G4"/>
    <mergeCell ref="C4:D4"/>
  </mergeCells>
  <printOptions horizontalCentered="1"/>
  <pageMargins left="0.196850393700787" right="0" top="0.2" bottom="0.196850393700787" header="0.393700787401575" footer="0.1"/>
  <pageSetup firstPageNumber="20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"/>
    </sheetView>
  </sheetViews>
  <sheetFormatPr defaultColWidth="9.00390625" defaultRowHeight="16.5"/>
  <cols>
    <col min="2" max="2" width="3.25390625" style="0" customWidth="1"/>
    <col min="3" max="3" width="11.625" style="0" customWidth="1"/>
    <col min="4" max="4" width="31.50390625" style="0" customWidth="1"/>
    <col min="5" max="5" width="18.625" style="0" customWidth="1"/>
    <col min="6" max="6" width="9.50390625" style="0" customWidth="1"/>
    <col min="9" max="9" width="6.875" style="0" customWidth="1"/>
    <col min="10" max="10" width="7.00390625" style="0" customWidth="1"/>
  </cols>
  <sheetData>
    <row r="1" spans="1:8" ht="18.75">
      <c r="A1" s="55" t="s">
        <v>259</v>
      </c>
      <c r="B1" s="55"/>
      <c r="C1" s="1"/>
      <c r="D1" s="1"/>
      <c r="E1" s="1"/>
      <c r="F1" s="1"/>
      <c r="G1" s="6"/>
      <c r="H1" s="6"/>
    </row>
    <row r="2" spans="1:8" ht="18.75">
      <c r="A2" s="55"/>
      <c r="B2" s="55"/>
      <c r="C2" s="1"/>
      <c r="D2" s="1"/>
      <c r="E2" s="1"/>
      <c r="F2" s="1"/>
      <c r="G2" s="6"/>
      <c r="H2" s="6"/>
    </row>
    <row r="3" spans="1:8" ht="16.5">
      <c r="A3" s="161"/>
      <c r="B3" s="161"/>
      <c r="C3" s="5"/>
      <c r="D3" s="5"/>
      <c r="E3" s="8"/>
      <c r="F3" s="1"/>
      <c r="G3" s="6"/>
      <c r="H3" s="6"/>
    </row>
    <row r="4" spans="1:8" ht="18.75" customHeight="1">
      <c r="A4" s="472" t="s">
        <v>14</v>
      </c>
      <c r="B4" s="473"/>
      <c r="C4" s="474" t="s">
        <v>13</v>
      </c>
      <c r="D4" s="475"/>
      <c r="E4" s="737" t="s">
        <v>172</v>
      </c>
      <c r="F4" s="738"/>
      <c r="G4" s="6"/>
      <c r="H4" s="6"/>
    </row>
    <row r="5" spans="1:8" ht="15.75" customHeight="1">
      <c r="A5" s="476"/>
      <c r="B5" s="477"/>
      <c r="C5" s="478"/>
      <c r="D5" s="479"/>
      <c r="E5" s="739" t="s">
        <v>173</v>
      </c>
      <c r="F5" s="740"/>
      <c r="G5" s="6"/>
      <c r="H5" s="6"/>
    </row>
    <row r="6" spans="1:8" ht="16.5">
      <c r="A6" s="230">
        <v>1</v>
      </c>
      <c r="B6" s="154"/>
      <c r="C6" s="153" t="s">
        <v>174</v>
      </c>
      <c r="D6" s="492"/>
      <c r="E6" s="493">
        <v>2570.6</v>
      </c>
      <c r="F6" s="232"/>
      <c r="G6" s="6"/>
      <c r="H6" s="6"/>
    </row>
    <row r="7" spans="1:8" ht="16.5">
      <c r="A7" s="230">
        <v>2</v>
      </c>
      <c r="B7" s="154"/>
      <c r="C7" s="153" t="s">
        <v>237</v>
      </c>
      <c r="D7" s="153"/>
      <c r="E7" s="493">
        <v>1781.5</v>
      </c>
      <c r="F7" s="232"/>
      <c r="G7" s="6"/>
      <c r="H7" s="6"/>
    </row>
    <row r="8" spans="1:8" ht="16.5">
      <c r="A8" s="230">
        <v>3</v>
      </c>
      <c r="B8" s="154"/>
      <c r="C8" s="153" t="s">
        <v>235</v>
      </c>
      <c r="D8" s="153"/>
      <c r="E8" s="494">
        <v>872.1</v>
      </c>
      <c r="F8" s="481"/>
      <c r="G8" s="6"/>
      <c r="H8" s="6"/>
    </row>
    <row r="9" spans="1:8" ht="16.5">
      <c r="A9" s="230">
        <v>4</v>
      </c>
      <c r="B9" s="154"/>
      <c r="C9" s="153" t="s">
        <v>240</v>
      </c>
      <c r="D9" s="153"/>
      <c r="E9" s="494">
        <v>867.7</v>
      </c>
      <c r="F9" s="232"/>
      <c r="G9" s="6"/>
      <c r="H9" s="6"/>
    </row>
    <row r="10" spans="1:8" ht="16.5">
      <c r="A10" s="230">
        <v>5</v>
      </c>
      <c r="B10" s="154"/>
      <c r="C10" s="153" t="s">
        <v>236</v>
      </c>
      <c r="D10" s="153"/>
      <c r="E10" s="530">
        <v>760</v>
      </c>
      <c r="F10" s="232"/>
      <c r="G10" s="6"/>
      <c r="H10" s="6"/>
    </row>
    <row r="11" spans="1:8" ht="16.5">
      <c r="A11" s="230">
        <v>6</v>
      </c>
      <c r="B11" s="154"/>
      <c r="C11" s="153" t="s">
        <v>175</v>
      </c>
      <c r="D11" s="153"/>
      <c r="E11" s="494">
        <v>462.5</v>
      </c>
      <c r="F11" s="232" t="s">
        <v>86</v>
      </c>
      <c r="G11" s="6"/>
      <c r="H11" s="6"/>
    </row>
    <row r="12" spans="1:8" ht="16.5">
      <c r="A12" s="230">
        <v>7</v>
      </c>
      <c r="B12" s="154"/>
      <c r="C12" s="153" t="s">
        <v>239</v>
      </c>
      <c r="D12" s="153"/>
      <c r="E12" s="494">
        <v>365.4</v>
      </c>
      <c r="F12" s="232"/>
      <c r="G12" s="6"/>
      <c r="H12" s="6"/>
    </row>
    <row r="13" spans="1:8" ht="16.5">
      <c r="A13" s="230">
        <v>8</v>
      </c>
      <c r="B13" s="154"/>
      <c r="C13" s="153" t="s">
        <v>238</v>
      </c>
      <c r="D13" s="153"/>
      <c r="E13" s="494">
        <v>350.5</v>
      </c>
      <c r="F13" s="232"/>
      <c r="G13" s="6"/>
      <c r="H13" s="6"/>
    </row>
    <row r="14" spans="1:8" ht="16.5">
      <c r="A14" s="230">
        <v>9</v>
      </c>
      <c r="B14" s="154"/>
      <c r="C14" s="153" t="s">
        <v>243</v>
      </c>
      <c r="D14" s="153"/>
      <c r="E14" s="494">
        <v>349.6</v>
      </c>
      <c r="F14" s="232"/>
      <c r="G14" s="6"/>
      <c r="H14" s="6"/>
    </row>
    <row r="15" spans="1:8" ht="16.5">
      <c r="A15" s="228">
        <v>10</v>
      </c>
      <c r="B15" s="482"/>
      <c r="C15" s="182" t="s">
        <v>262</v>
      </c>
      <c r="D15" s="153"/>
      <c r="E15" s="494">
        <v>344.8</v>
      </c>
      <c r="F15" s="229" t="s">
        <v>86</v>
      </c>
      <c r="G15" s="6"/>
      <c r="H15" s="6"/>
    </row>
    <row r="16" spans="1:8" ht="27.75" customHeight="1">
      <c r="A16" s="279" t="s">
        <v>92</v>
      </c>
      <c r="B16" s="483"/>
      <c r="C16" s="182"/>
      <c r="D16" s="484"/>
      <c r="E16" s="514"/>
      <c r="F16" s="484"/>
      <c r="G16" s="6"/>
      <c r="H16" s="6"/>
    </row>
    <row r="17" spans="1:8" ht="16.5">
      <c r="A17" s="230">
        <v>18</v>
      </c>
      <c r="B17" s="154"/>
      <c r="C17" s="339" t="s">
        <v>123</v>
      </c>
      <c r="D17" s="492"/>
      <c r="E17" s="533">
        <v>81.3</v>
      </c>
      <c r="F17" s="232"/>
      <c r="G17" s="6"/>
      <c r="H17" s="6"/>
    </row>
    <row r="18" spans="1:8" ht="16.5">
      <c r="A18" s="230">
        <v>22</v>
      </c>
      <c r="B18" s="154"/>
      <c r="C18" s="339" t="s">
        <v>100</v>
      </c>
      <c r="D18" s="492"/>
      <c r="E18" s="533">
        <v>38.5</v>
      </c>
      <c r="F18" s="232"/>
      <c r="G18" s="6"/>
      <c r="H18" s="6"/>
    </row>
    <row r="19" spans="1:8" ht="16.5">
      <c r="A19" s="228">
        <v>24</v>
      </c>
      <c r="B19" s="235"/>
      <c r="C19" s="234" t="s">
        <v>145</v>
      </c>
      <c r="D19" s="495"/>
      <c r="E19" s="534">
        <v>27</v>
      </c>
      <c r="F19" s="229"/>
      <c r="G19" s="6"/>
      <c r="H19" s="6"/>
    </row>
    <row r="20" spans="1:8" ht="16.5">
      <c r="A20" s="6"/>
      <c r="B20" s="6"/>
      <c r="C20" s="6"/>
      <c r="D20" s="1"/>
      <c r="E20" s="1"/>
      <c r="F20" s="2"/>
      <c r="G20" s="6"/>
      <c r="H20" s="6"/>
    </row>
    <row r="21" spans="1:8" ht="16.5">
      <c r="A21" s="6" t="s">
        <v>437</v>
      </c>
      <c r="B21" s="6"/>
      <c r="C21" s="6"/>
      <c r="D21" s="6"/>
      <c r="E21" s="6"/>
      <c r="F21" s="3"/>
      <c r="G21" s="6"/>
      <c r="H21" s="6"/>
    </row>
    <row r="22" spans="1:8" ht="14.25" customHeight="1">
      <c r="A22" s="6" t="s">
        <v>464</v>
      </c>
      <c r="B22" s="6"/>
      <c r="C22" s="6"/>
      <c r="D22" s="6"/>
      <c r="E22" s="6"/>
      <c r="F22" s="3"/>
      <c r="G22" s="6"/>
      <c r="H22" s="6"/>
    </row>
    <row r="23" spans="1:8" ht="12" customHeight="1">
      <c r="A23" s="6"/>
      <c r="B23" s="6"/>
      <c r="C23" s="6"/>
      <c r="D23" s="6"/>
      <c r="E23" s="6"/>
      <c r="F23" s="3"/>
      <c r="G23" s="6"/>
      <c r="H23" s="6"/>
    </row>
    <row r="24" spans="1:8" ht="16.5">
      <c r="A24" s="6" t="s">
        <v>271</v>
      </c>
      <c r="B24" s="6"/>
      <c r="C24" s="6"/>
      <c r="D24" s="6"/>
      <c r="E24" s="6"/>
      <c r="F24" s="3"/>
      <c r="G24" s="6"/>
      <c r="H24" s="6"/>
    </row>
    <row r="25" spans="1:8" ht="12" customHeight="1">
      <c r="A25" s="6"/>
      <c r="B25" s="6"/>
      <c r="C25" s="6"/>
      <c r="D25" s="6"/>
      <c r="E25" s="6"/>
      <c r="F25" s="3"/>
      <c r="G25" s="6"/>
      <c r="H25" s="6"/>
    </row>
    <row r="26" spans="1:8" ht="16.5">
      <c r="A26" s="6" t="s">
        <v>176</v>
      </c>
      <c r="B26" s="6"/>
      <c r="C26" s="6"/>
      <c r="D26" s="6"/>
      <c r="E26" s="6"/>
      <c r="F26" s="3"/>
      <c r="G26" s="6"/>
      <c r="H26" s="6"/>
    </row>
    <row r="27" spans="1:8" ht="12" customHeight="1">
      <c r="A27" s="6"/>
      <c r="B27" s="6"/>
      <c r="C27" s="6"/>
      <c r="D27" s="6"/>
      <c r="E27" s="6"/>
      <c r="F27" s="6"/>
      <c r="G27" s="6"/>
      <c r="H27" s="6"/>
    </row>
    <row r="28" spans="1:8" ht="16.5">
      <c r="A28" s="6" t="s">
        <v>46</v>
      </c>
      <c r="F28" s="6"/>
      <c r="H28" s="6"/>
    </row>
    <row r="29" spans="1:8" ht="11.25" customHeight="1">
      <c r="A29" s="6"/>
      <c r="F29" s="6"/>
      <c r="H29" s="6"/>
    </row>
    <row r="30" ht="16.5">
      <c r="A30" s="6" t="s">
        <v>425</v>
      </c>
    </row>
    <row r="31" ht="14.25" customHeight="1">
      <c r="A31" s="6" t="s">
        <v>280</v>
      </c>
    </row>
    <row r="32" s="6" customFormat="1" ht="12.75">
      <c r="A32" s="6" t="s">
        <v>281</v>
      </c>
    </row>
    <row r="33" s="6" customFormat="1" ht="12.75">
      <c r="A33" s="6" t="s">
        <v>282</v>
      </c>
    </row>
  </sheetData>
  <mergeCells count="2">
    <mergeCell ref="E4:F4"/>
    <mergeCell ref="E5:F5"/>
  </mergeCells>
  <printOptions/>
  <pageMargins left="0.748031496062992" right="0" top="0.984251968503937" bottom="0.196850393700787" header="0.511811023622047" footer="0.1"/>
  <pageSetup firstPageNumber="21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6.5"/>
  <cols>
    <col min="2" max="2" width="3.25390625" style="0" customWidth="1"/>
    <col min="3" max="3" width="11.625" style="0" customWidth="1"/>
    <col min="4" max="4" width="33.875" style="0" customWidth="1"/>
    <col min="5" max="5" width="22.625" style="0" customWidth="1"/>
    <col min="6" max="6" width="7.00390625" style="0" customWidth="1"/>
    <col min="12" max="12" width="6.875" style="0" customWidth="1"/>
    <col min="13" max="13" width="7.00390625" style="0" customWidth="1"/>
  </cols>
  <sheetData>
    <row r="1" spans="1:10" ht="18.75">
      <c r="A1" s="55" t="s">
        <v>260</v>
      </c>
      <c r="B1" s="55"/>
      <c r="C1" s="1"/>
      <c r="D1" s="1"/>
      <c r="E1" s="1"/>
      <c r="F1" s="1"/>
      <c r="G1" s="6"/>
      <c r="H1" s="6"/>
      <c r="I1" s="6"/>
      <c r="J1" s="6"/>
    </row>
    <row r="2" spans="1:10" ht="18.75">
      <c r="A2" s="55"/>
      <c r="B2" s="55"/>
      <c r="C2" s="1"/>
      <c r="D2" s="1"/>
      <c r="E2" s="1"/>
      <c r="F2" s="1"/>
      <c r="G2" s="6"/>
      <c r="H2" s="6"/>
      <c r="I2" s="6"/>
      <c r="J2" s="6"/>
    </row>
    <row r="3" spans="1:10" ht="16.5">
      <c r="A3" s="161"/>
      <c r="B3" s="161"/>
      <c r="C3" s="5"/>
      <c r="D3" s="5"/>
      <c r="E3" s="8"/>
      <c r="F3" s="1"/>
      <c r="G3" s="6"/>
      <c r="H3" s="6"/>
      <c r="I3" s="6"/>
      <c r="J3" s="6"/>
    </row>
    <row r="4" spans="1:10" ht="18.75" customHeight="1">
      <c r="A4" s="472" t="s">
        <v>14</v>
      </c>
      <c r="B4" s="473"/>
      <c r="C4" s="474" t="s">
        <v>13</v>
      </c>
      <c r="D4" s="475"/>
      <c r="E4" s="737" t="s">
        <v>177</v>
      </c>
      <c r="F4" s="738"/>
      <c r="G4" s="6"/>
      <c r="H4" s="6"/>
      <c r="I4" s="6"/>
      <c r="J4" s="6"/>
    </row>
    <row r="5" spans="1:10" ht="15.75" customHeight="1">
      <c r="A5" s="476"/>
      <c r="B5" s="477"/>
      <c r="C5" s="478"/>
      <c r="D5" s="479"/>
      <c r="E5" s="739" t="s">
        <v>88</v>
      </c>
      <c r="F5" s="740"/>
      <c r="G5" s="6"/>
      <c r="H5" s="6"/>
      <c r="I5" s="6"/>
      <c r="J5" s="6"/>
    </row>
    <row r="6" spans="1:10" ht="16.5">
      <c r="A6" s="230">
        <v>1</v>
      </c>
      <c r="B6" s="154"/>
      <c r="C6" s="153" t="s">
        <v>240</v>
      </c>
      <c r="D6" s="488"/>
      <c r="E6" s="493">
        <v>585233985.2</v>
      </c>
      <c r="F6" s="232" t="s">
        <v>86</v>
      </c>
      <c r="G6" s="6"/>
      <c r="H6" s="6"/>
      <c r="I6" s="6"/>
      <c r="J6" s="6"/>
    </row>
    <row r="7" spans="1:10" ht="16.5">
      <c r="A7" s="230">
        <v>2</v>
      </c>
      <c r="B7" s="154"/>
      <c r="C7" s="153" t="s">
        <v>237</v>
      </c>
      <c r="D7" s="489"/>
      <c r="E7" s="493">
        <v>159586004.69549537</v>
      </c>
      <c r="F7" s="481"/>
      <c r="G7" s="6"/>
      <c r="H7" s="6"/>
      <c r="I7" s="6"/>
      <c r="J7" s="6"/>
    </row>
    <row r="8" spans="1:10" ht="16.5">
      <c r="A8" s="230">
        <v>3</v>
      </c>
      <c r="B8" s="154"/>
      <c r="C8" s="153" t="s">
        <v>273</v>
      </c>
      <c r="D8" s="489"/>
      <c r="E8" s="493">
        <v>65735188.35232191</v>
      </c>
      <c r="F8" s="232"/>
      <c r="G8" s="6"/>
      <c r="H8" s="6"/>
      <c r="I8" s="6"/>
      <c r="J8" s="6"/>
    </row>
    <row r="9" spans="1:10" ht="16.5">
      <c r="A9" s="230">
        <v>4</v>
      </c>
      <c r="B9" s="154"/>
      <c r="C9" s="153" t="s">
        <v>241</v>
      </c>
      <c r="D9" s="489"/>
      <c r="E9" s="493">
        <v>29022444.299999997</v>
      </c>
      <c r="F9" s="232" t="s">
        <v>86</v>
      </c>
      <c r="G9" s="6"/>
      <c r="H9" s="6"/>
      <c r="I9" s="6"/>
      <c r="J9" s="6"/>
    </row>
    <row r="10" spans="1:10" ht="16.5">
      <c r="A10" s="230">
        <v>5</v>
      </c>
      <c r="B10" s="154"/>
      <c r="C10" s="153" t="s">
        <v>175</v>
      </c>
      <c r="D10" s="489"/>
      <c r="E10" s="493">
        <v>20814914.4</v>
      </c>
      <c r="F10" s="232" t="s">
        <v>86</v>
      </c>
      <c r="G10" s="6"/>
      <c r="H10" s="6"/>
      <c r="I10" s="6"/>
      <c r="J10" s="6"/>
    </row>
    <row r="11" spans="1:10" ht="16.5">
      <c r="A11" s="230">
        <v>6</v>
      </c>
      <c r="B11" s="154"/>
      <c r="C11" s="153" t="s">
        <v>426</v>
      </c>
      <c r="D11" s="489"/>
      <c r="E11" s="493">
        <v>5174620.9</v>
      </c>
      <c r="F11" s="232"/>
      <c r="G11" s="6"/>
      <c r="H11" s="153"/>
      <c r="I11" s="492"/>
      <c r="J11" s="112"/>
    </row>
    <row r="12" spans="1:10" ht="16.5">
      <c r="A12" s="230">
        <v>7</v>
      </c>
      <c r="B12" s="154"/>
      <c r="C12" s="153" t="s">
        <v>123</v>
      </c>
      <c r="D12" s="489"/>
      <c r="E12" s="493">
        <v>4884268.4</v>
      </c>
      <c r="F12" s="232"/>
      <c r="G12" s="6"/>
      <c r="H12" s="153"/>
      <c r="I12" s="492"/>
      <c r="J12" s="112"/>
    </row>
    <row r="13" spans="1:10" ht="16.5">
      <c r="A13" s="230">
        <v>8</v>
      </c>
      <c r="B13" s="154"/>
      <c r="C13" s="153" t="s">
        <v>242</v>
      </c>
      <c r="D13" s="489"/>
      <c r="E13" s="493">
        <v>4617348.6</v>
      </c>
      <c r="F13" s="232"/>
      <c r="G13" s="6"/>
      <c r="H13" s="153"/>
      <c r="I13" s="492"/>
      <c r="J13" s="112"/>
    </row>
    <row r="14" spans="1:10" ht="16.5">
      <c r="A14" s="230">
        <v>9</v>
      </c>
      <c r="B14" s="154"/>
      <c r="C14" s="153" t="s">
        <v>265</v>
      </c>
      <c r="D14" s="515"/>
      <c r="E14" s="493">
        <v>3870790.5524835475</v>
      </c>
      <c r="F14" s="232"/>
      <c r="G14" s="6"/>
      <c r="H14" s="153"/>
      <c r="I14" s="681"/>
      <c r="J14" s="112"/>
    </row>
    <row r="15" spans="1:10" ht="16.5">
      <c r="A15" s="228">
        <v>10</v>
      </c>
      <c r="B15" s="482"/>
      <c r="C15" s="182" t="s">
        <v>243</v>
      </c>
      <c r="D15" s="489"/>
      <c r="E15" s="493">
        <v>2614755.691430091</v>
      </c>
      <c r="F15" s="229"/>
      <c r="G15" s="6"/>
      <c r="H15" s="153"/>
      <c r="I15" s="492"/>
      <c r="J15" s="112"/>
    </row>
    <row r="16" spans="1:10" ht="30" customHeight="1">
      <c r="A16" s="279" t="s">
        <v>92</v>
      </c>
      <c r="B16" s="486"/>
      <c r="C16" s="234"/>
      <c r="D16" s="490"/>
      <c r="E16" s="491"/>
      <c r="F16" s="484"/>
      <c r="G16" s="6"/>
      <c r="H16" s="6"/>
      <c r="I16" s="6"/>
      <c r="J16" s="6"/>
    </row>
    <row r="17" spans="1:10" ht="16.5" customHeight="1">
      <c r="A17" s="516">
        <v>12</v>
      </c>
      <c r="B17" s="517"/>
      <c r="C17" s="518" t="s">
        <v>100</v>
      </c>
      <c r="D17" s="488"/>
      <c r="E17" s="493">
        <v>2263262.2</v>
      </c>
      <c r="F17" s="519"/>
      <c r="G17" s="6"/>
      <c r="H17" s="6"/>
      <c r="I17" s="6"/>
      <c r="J17" s="6"/>
    </row>
    <row r="18" spans="1:10" ht="16.5">
      <c r="A18" s="228">
        <v>19</v>
      </c>
      <c r="B18" s="235"/>
      <c r="C18" s="234" t="s">
        <v>98</v>
      </c>
      <c r="D18" s="520"/>
      <c r="E18" s="539">
        <v>709279.7381159262</v>
      </c>
      <c r="F18" s="229"/>
      <c r="G18" s="6"/>
      <c r="H18" s="6"/>
      <c r="I18" s="6"/>
      <c r="J18" s="6"/>
    </row>
    <row r="19" spans="1:10" ht="16.5">
      <c r="A19" s="154"/>
      <c r="B19" s="154"/>
      <c r="C19" s="485"/>
      <c r="D19" s="480"/>
      <c r="E19" s="487"/>
      <c r="F19" s="153"/>
      <c r="G19" s="6"/>
      <c r="H19" s="6"/>
      <c r="I19" s="6"/>
      <c r="J19" s="6"/>
    </row>
    <row r="20" spans="1:10" ht="12.75" customHeight="1">
      <c r="A20" s="6"/>
      <c r="B20" s="6"/>
      <c r="C20" s="6"/>
      <c r="D20" s="1"/>
      <c r="E20" s="1"/>
      <c r="F20" s="2"/>
      <c r="G20" s="6"/>
      <c r="H20" s="6"/>
      <c r="I20" s="6"/>
      <c r="J20" s="6"/>
    </row>
    <row r="21" spans="1:10" ht="16.5">
      <c r="A21" s="6" t="s">
        <v>465</v>
      </c>
      <c r="B21" s="6"/>
      <c r="C21" s="6"/>
      <c r="D21" s="6"/>
      <c r="E21" s="6"/>
      <c r="F21" s="3"/>
      <c r="G21" s="6"/>
      <c r="H21" s="6"/>
      <c r="I21" s="6"/>
      <c r="J21" s="6"/>
    </row>
    <row r="22" spans="1:10" ht="11.25" customHeight="1">
      <c r="A22" s="6"/>
      <c r="B22" s="6"/>
      <c r="C22" s="6"/>
      <c r="D22" s="6"/>
      <c r="E22" s="6"/>
      <c r="F22" s="3"/>
      <c r="G22" s="6"/>
      <c r="H22" s="6"/>
      <c r="I22" s="6"/>
      <c r="J22" s="6"/>
    </row>
    <row r="23" spans="1:10" ht="16.5">
      <c r="A23" s="6" t="s">
        <v>178</v>
      </c>
      <c r="B23" s="6"/>
      <c r="C23" s="6"/>
      <c r="D23" s="6"/>
      <c r="E23" s="6"/>
      <c r="F23" s="3"/>
      <c r="G23" s="6"/>
      <c r="H23" s="6"/>
      <c r="I23" s="6"/>
      <c r="J23" s="6"/>
    </row>
    <row r="24" spans="1:10" ht="11.25" customHeight="1">
      <c r="A24" s="6" t="s">
        <v>179</v>
      </c>
      <c r="B24" s="6"/>
      <c r="C24" s="6"/>
      <c r="D24" s="6"/>
      <c r="E24" s="6"/>
      <c r="F24" s="3"/>
      <c r="G24" s="6"/>
      <c r="H24" s="6"/>
      <c r="I24" s="6"/>
      <c r="J24" s="6"/>
    </row>
    <row r="25" spans="1:10" ht="11.25" customHeight="1">
      <c r="A25" s="6"/>
      <c r="B25" s="6"/>
      <c r="C25" s="6"/>
      <c r="D25" s="6"/>
      <c r="E25" s="6"/>
      <c r="F25" s="3"/>
      <c r="G25" s="6"/>
      <c r="H25" s="6"/>
      <c r="I25" s="6"/>
      <c r="J25" s="6"/>
    </row>
    <row r="26" spans="1:10" ht="11.25" customHeight="1">
      <c r="A26" s="6" t="s">
        <v>272</v>
      </c>
      <c r="B26" s="6"/>
      <c r="C26" s="6"/>
      <c r="D26" s="6"/>
      <c r="E26" s="6"/>
      <c r="F26" s="3"/>
      <c r="G26" s="6"/>
      <c r="H26" s="6"/>
      <c r="I26" s="6"/>
      <c r="J26" s="6"/>
    </row>
    <row r="27" spans="1:10" ht="11.25" customHeight="1">
      <c r="A27" s="6"/>
      <c r="B27" s="6"/>
      <c r="C27" s="6"/>
      <c r="D27" s="6"/>
      <c r="E27" s="6"/>
      <c r="F27" s="3"/>
      <c r="G27" s="6"/>
      <c r="H27" s="6"/>
      <c r="I27" s="6"/>
      <c r="J27" s="6"/>
    </row>
    <row r="28" spans="1:10" ht="16.5">
      <c r="A28" s="6" t="s">
        <v>276</v>
      </c>
      <c r="B28" s="6"/>
      <c r="C28" s="6"/>
      <c r="D28" s="6"/>
      <c r="E28" s="6"/>
      <c r="F28" s="3"/>
      <c r="G28" s="6"/>
      <c r="H28" s="6"/>
      <c r="I28" s="6"/>
      <c r="J28" s="6"/>
    </row>
    <row r="29" spans="1:10" ht="11.25" customHeight="1">
      <c r="A29" s="6"/>
      <c r="B29" s="6"/>
      <c r="C29" s="6"/>
      <c r="D29" s="6"/>
      <c r="E29" s="6"/>
      <c r="F29" s="3"/>
      <c r="G29" s="6"/>
      <c r="H29" s="6"/>
      <c r="I29" s="6"/>
      <c r="J29" s="6"/>
    </row>
    <row r="30" spans="1:10" ht="16.5">
      <c r="A30" s="6" t="s">
        <v>180</v>
      </c>
      <c r="B30" s="6"/>
      <c r="C30" s="6"/>
      <c r="D30" s="6"/>
      <c r="E30" s="6"/>
      <c r="F30" s="3"/>
      <c r="G30" s="6"/>
      <c r="H30" s="6"/>
      <c r="I30" s="6"/>
      <c r="J30" s="6"/>
    </row>
    <row r="31" spans="1:9" ht="11.25" customHeight="1">
      <c r="A31" s="6" t="s">
        <v>181</v>
      </c>
      <c r="F31" s="6"/>
      <c r="I31" s="6"/>
    </row>
    <row r="32" ht="12" customHeight="1"/>
    <row r="33" ht="12" customHeight="1">
      <c r="A33" s="6" t="s">
        <v>46</v>
      </c>
    </row>
    <row r="34" ht="11.25" customHeight="1"/>
    <row r="35" spans="1:11" ht="16.5">
      <c r="A35" s="6"/>
      <c r="K35" s="113"/>
    </row>
  </sheetData>
  <mergeCells count="2">
    <mergeCell ref="E4:F4"/>
    <mergeCell ref="E5:F5"/>
  </mergeCells>
  <printOptions/>
  <pageMargins left="0.748031496062992" right="0" top="0.984251968503937" bottom="0.196850393700787" header="0.511811023622047" footer="0.1"/>
  <pageSetup firstPageNumber="22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00390625" defaultRowHeight="16.5"/>
  <cols>
    <col min="1" max="1" width="67.00390625" style="619" customWidth="1"/>
    <col min="2" max="2" width="3.375" style="619" customWidth="1"/>
    <col min="3" max="3" width="17.00390625" style="619" customWidth="1"/>
    <col min="4" max="4" width="20.125" style="619" customWidth="1"/>
    <col min="5" max="5" width="8.00390625" style="619" hidden="1" customWidth="1"/>
    <col min="6" max="16384" width="8.00390625" style="619" customWidth="1"/>
  </cols>
  <sheetData>
    <row r="1" spans="1:5" ht="22.5">
      <c r="A1" s="618" t="s">
        <v>330</v>
      </c>
      <c r="B1" s="1"/>
      <c r="C1" s="1"/>
      <c r="D1" s="1"/>
      <c r="E1" s="1"/>
    </row>
    <row r="2" spans="1:5" ht="15.75">
      <c r="A2" s="620"/>
      <c r="B2" s="621"/>
      <c r="C2" s="622"/>
      <c r="D2" s="623"/>
      <c r="E2" s="1"/>
    </row>
    <row r="3" spans="1:5" ht="15.75">
      <c r="A3" s="624"/>
      <c r="B3" s="625"/>
      <c r="C3" s="741" t="s">
        <v>461</v>
      </c>
      <c r="D3" s="741"/>
      <c r="E3" s="1"/>
    </row>
    <row r="4" spans="1:5" ht="16.5" thickBot="1">
      <c r="A4" s="626"/>
      <c r="B4" s="627"/>
      <c r="C4" s="628" t="s">
        <v>427</v>
      </c>
      <c r="D4" s="629" t="s">
        <v>153</v>
      </c>
      <c r="E4" s="1"/>
    </row>
    <row r="5" spans="1:5" ht="14.25" customHeight="1">
      <c r="A5" s="630"/>
      <c r="B5" s="631"/>
      <c r="C5" s="632"/>
      <c r="D5" s="632"/>
      <c r="E5" s="1"/>
    </row>
    <row r="6" spans="1:5" ht="20.25" customHeight="1">
      <c r="A6" s="630" t="s">
        <v>331</v>
      </c>
      <c r="B6" s="625"/>
      <c r="E6" s="1"/>
    </row>
    <row r="7" spans="1:5" ht="16.5">
      <c r="A7" s="633"/>
      <c r="B7" s="625"/>
      <c r="E7" s="1"/>
    </row>
    <row r="8" spans="1:5" ht="15.75">
      <c r="A8" s="634" t="s">
        <v>332</v>
      </c>
      <c r="B8" s="625"/>
      <c r="C8" s="635">
        <v>616195</v>
      </c>
      <c r="D8" s="636">
        <v>259417</v>
      </c>
      <c r="E8" s="1"/>
    </row>
    <row r="9" spans="1:5" ht="12" customHeight="1">
      <c r="A9" s="634"/>
      <c r="B9" s="625"/>
      <c r="C9" s="635"/>
      <c r="D9" s="636"/>
      <c r="E9" s="1"/>
    </row>
    <row r="10" spans="1:5" ht="15.75">
      <c r="A10" s="634" t="s">
        <v>333</v>
      </c>
      <c r="B10" s="625"/>
      <c r="C10" s="637" t="s">
        <v>445</v>
      </c>
      <c r="D10" s="638" t="s">
        <v>447</v>
      </c>
      <c r="E10" s="1"/>
    </row>
    <row r="11" spans="1:5" ht="12" customHeight="1">
      <c r="A11" s="634"/>
      <c r="B11" s="625"/>
      <c r="C11" s="630"/>
      <c r="D11" s="631"/>
      <c r="E11" s="1"/>
    </row>
    <row r="12" spans="1:5" ht="15.75">
      <c r="A12" s="634" t="s">
        <v>334</v>
      </c>
      <c r="B12" s="625"/>
      <c r="C12" s="637" t="s">
        <v>433</v>
      </c>
      <c r="D12" s="638" t="s">
        <v>335</v>
      </c>
      <c r="E12" s="1"/>
    </row>
    <row r="13" spans="1:5" ht="15.75">
      <c r="A13" s="634"/>
      <c r="B13" s="625"/>
      <c r="C13" s="630" t="s">
        <v>165</v>
      </c>
      <c r="D13" s="631"/>
      <c r="E13" s="1"/>
    </row>
    <row r="14" spans="1:5" ht="15.75">
      <c r="A14" s="631"/>
      <c r="B14" s="625"/>
      <c r="C14" s="639"/>
      <c r="D14" s="632"/>
      <c r="E14" s="1"/>
    </row>
    <row r="15" spans="1:5" ht="20.25" customHeight="1">
      <c r="A15" s="630" t="s">
        <v>336</v>
      </c>
      <c r="B15" s="625"/>
      <c r="C15" s="743"/>
      <c r="D15" s="742"/>
      <c r="E15" s="1"/>
    </row>
    <row r="16" spans="1:5" ht="16.5">
      <c r="A16" s="633"/>
      <c r="B16" s="625"/>
      <c r="C16" s="743"/>
      <c r="D16" s="742"/>
      <c r="E16" s="1"/>
    </row>
    <row r="17" spans="1:5" ht="15.75">
      <c r="A17" s="634" t="s">
        <v>337</v>
      </c>
      <c r="B17" s="625"/>
      <c r="C17" s="635">
        <v>66818</v>
      </c>
      <c r="D17" s="636">
        <v>36259</v>
      </c>
      <c r="E17" s="1"/>
    </row>
    <row r="18" spans="1:5" ht="12" customHeight="1">
      <c r="A18" s="634"/>
      <c r="B18" s="625"/>
      <c r="C18" s="637"/>
      <c r="D18" s="638"/>
      <c r="E18" s="1"/>
    </row>
    <row r="19" spans="1:5" ht="15.75">
      <c r="A19" s="634" t="s">
        <v>338</v>
      </c>
      <c r="B19" s="625"/>
      <c r="C19" s="637" t="s">
        <v>446</v>
      </c>
      <c r="D19" s="638" t="s">
        <v>448</v>
      </c>
      <c r="E19" s="1"/>
    </row>
    <row r="20" spans="1:5" ht="12" customHeight="1">
      <c r="A20" s="631"/>
      <c r="B20" s="625"/>
      <c r="C20" s="630"/>
      <c r="D20" s="631"/>
      <c r="E20" s="1"/>
    </row>
    <row r="21" spans="1:5" ht="15.75">
      <c r="A21" s="634" t="s">
        <v>334</v>
      </c>
      <c r="B21" s="625"/>
      <c r="C21" s="637" t="s">
        <v>434</v>
      </c>
      <c r="D21" s="638" t="s">
        <v>339</v>
      </c>
      <c r="E21" s="1"/>
    </row>
    <row r="22" spans="1:5" ht="15.75">
      <c r="A22" s="631"/>
      <c r="B22" s="625"/>
      <c r="C22" s="630"/>
      <c r="D22" s="632"/>
      <c r="E22" s="1"/>
    </row>
    <row r="23" spans="1:5" ht="15.75">
      <c r="A23" s="631"/>
      <c r="B23" s="625"/>
      <c r="C23" s="639"/>
      <c r="D23" s="632"/>
      <c r="E23" s="1"/>
    </row>
    <row r="24" spans="1:5" ht="20.25" customHeight="1">
      <c r="A24" s="630" t="s">
        <v>340</v>
      </c>
      <c r="B24" s="625"/>
      <c r="C24" s="743"/>
      <c r="D24" s="742"/>
      <c r="E24" s="1"/>
    </row>
    <row r="25" spans="1:5" ht="15.75">
      <c r="A25" s="630"/>
      <c r="B25" s="625"/>
      <c r="C25" s="743"/>
      <c r="D25" s="742"/>
      <c r="E25" s="1"/>
    </row>
    <row r="26" spans="1:5" ht="15.75">
      <c r="A26" s="640"/>
      <c r="B26" s="625"/>
      <c r="C26" s="743"/>
      <c r="D26" s="742"/>
      <c r="E26" s="1"/>
    </row>
    <row r="27" spans="1:5" ht="15.75">
      <c r="A27" s="634" t="s">
        <v>341</v>
      </c>
      <c r="B27" s="625"/>
      <c r="C27" s="635">
        <v>945</v>
      </c>
      <c r="D27" s="636">
        <v>586</v>
      </c>
      <c r="E27" s="1"/>
    </row>
    <row r="28" spans="1:5" ht="12" customHeight="1">
      <c r="A28" s="640"/>
      <c r="B28" s="625"/>
      <c r="E28" s="1"/>
    </row>
    <row r="29" spans="1:5" ht="15.75">
      <c r="A29" s="634" t="s">
        <v>342</v>
      </c>
      <c r="B29" s="625"/>
      <c r="C29" s="637" t="s">
        <v>449</v>
      </c>
      <c r="D29" s="638" t="s">
        <v>450</v>
      </c>
      <c r="E29" s="1"/>
    </row>
    <row r="30" spans="1:5" ht="12" customHeight="1">
      <c r="A30" s="640"/>
      <c r="B30" s="625"/>
      <c r="C30" s="630"/>
      <c r="D30" s="631"/>
      <c r="E30" s="1"/>
    </row>
    <row r="31" spans="1:5" ht="15.75">
      <c r="A31" s="634" t="s">
        <v>334</v>
      </c>
      <c r="B31" s="625"/>
      <c r="C31" s="637" t="s">
        <v>435</v>
      </c>
      <c r="D31" s="642" t="s">
        <v>343</v>
      </c>
      <c r="E31" s="1"/>
    </row>
    <row r="32" spans="1:5" ht="15.75">
      <c r="A32" s="1"/>
      <c r="B32" s="625"/>
      <c r="C32" s="641"/>
      <c r="D32" s="642"/>
      <c r="E32" s="1"/>
    </row>
    <row r="33" spans="2:5" ht="15.75">
      <c r="B33" s="643"/>
      <c r="C33" s="641"/>
      <c r="D33" s="642"/>
      <c r="E33" s="1"/>
    </row>
    <row r="34" spans="1:5" ht="15.75">
      <c r="A34" s="1"/>
      <c r="B34" s="643"/>
      <c r="C34" s="641"/>
      <c r="D34" s="642"/>
      <c r="E34" s="1"/>
    </row>
    <row r="35" spans="1:8" ht="15.75">
      <c r="A35" s="6" t="s">
        <v>344</v>
      </c>
      <c r="B35" s="643"/>
      <c r="C35" s="641"/>
      <c r="D35" s="642"/>
      <c r="E35" s="1"/>
      <c r="H35" s="113"/>
    </row>
    <row r="36" spans="1:5" ht="15.75">
      <c r="A36" s="1"/>
      <c r="B36" s="643"/>
      <c r="C36" s="641"/>
      <c r="D36" s="642"/>
      <c r="E36" s="1"/>
    </row>
    <row r="37" spans="1:5" ht="15.75">
      <c r="A37" s="1"/>
      <c r="B37" s="643"/>
      <c r="C37" s="641"/>
      <c r="D37" s="642"/>
      <c r="E37" s="1"/>
    </row>
    <row r="38" spans="1:5" ht="15.75">
      <c r="A38" s="1"/>
      <c r="B38" s="643"/>
      <c r="C38" s="641"/>
      <c r="D38" s="642"/>
      <c r="E38" s="1"/>
    </row>
    <row r="39" spans="1:5" ht="15.75">
      <c r="A39" s="1"/>
      <c r="B39" s="643"/>
      <c r="C39" s="641"/>
      <c r="D39" s="642"/>
      <c r="E39" s="1"/>
    </row>
  </sheetData>
  <mergeCells count="5">
    <mergeCell ref="C3:D3"/>
    <mergeCell ref="D24:D26"/>
    <mergeCell ref="C24:C26"/>
    <mergeCell ref="D15:D16"/>
    <mergeCell ref="C15:C16"/>
  </mergeCells>
  <printOptions/>
  <pageMargins left="0.94488188976378" right="0" top="0.708661417322835" bottom="0.196850393700787" header="0.393700787401575" footer="0.1"/>
  <pageSetup firstPageNumber="23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6.5"/>
  <cols>
    <col min="1" max="1" width="76.375" style="619" customWidth="1"/>
    <col min="2" max="2" width="1.37890625" style="619" customWidth="1"/>
    <col min="3" max="3" width="21.50390625" style="619" customWidth="1"/>
    <col min="4" max="4" width="19.125" style="619" customWidth="1"/>
    <col min="5" max="16384" width="8.00390625" style="619" customWidth="1"/>
  </cols>
  <sheetData>
    <row r="1" spans="1:4" ht="22.5">
      <c r="A1" s="618" t="s">
        <v>330</v>
      </c>
      <c r="B1" s="1"/>
      <c r="C1" s="1"/>
      <c r="D1" s="1"/>
    </row>
    <row r="2" spans="1:4" ht="15.75">
      <c r="A2" s="640"/>
      <c r="B2" s="1"/>
      <c r="C2" s="62"/>
      <c r="D2" s="1"/>
    </row>
    <row r="3" spans="1:7" ht="15.75" customHeight="1">
      <c r="A3" s="640"/>
      <c r="B3" s="1"/>
      <c r="C3" s="741" t="s">
        <v>460</v>
      </c>
      <c r="D3" s="741"/>
      <c r="G3" s="693"/>
    </row>
    <row r="4" spans="1:4" ht="16.5" thickBot="1">
      <c r="A4" s="626"/>
      <c r="B4" s="644"/>
      <c r="C4" s="628" t="s">
        <v>427</v>
      </c>
      <c r="D4" s="629" t="s">
        <v>153</v>
      </c>
    </row>
    <row r="5" spans="1:4" ht="15.75">
      <c r="A5" s="624"/>
      <c r="B5" s="8"/>
      <c r="C5" s="645"/>
      <c r="D5" s="646"/>
    </row>
    <row r="6" spans="1:4" ht="22.5" customHeight="1">
      <c r="A6" s="630" t="s">
        <v>345</v>
      </c>
      <c r="B6" s="1"/>
      <c r="C6" s="647">
        <v>0.997</v>
      </c>
      <c r="D6" s="648">
        <v>0.9972</v>
      </c>
    </row>
    <row r="7" spans="1:2" ht="15.75">
      <c r="A7" s="631"/>
      <c r="B7" s="1"/>
    </row>
    <row r="8" spans="1:4" ht="15.75">
      <c r="A8" s="640"/>
      <c r="B8" s="1"/>
      <c r="C8" s="639"/>
      <c r="D8" s="632"/>
    </row>
    <row r="9" spans="1:4" ht="36" customHeight="1">
      <c r="A9" s="630" t="s">
        <v>346</v>
      </c>
      <c r="B9" s="1"/>
      <c r="C9" s="647">
        <v>0.9997</v>
      </c>
      <c r="D9" s="648">
        <v>0.9997</v>
      </c>
    </row>
    <row r="10" spans="1:4" ht="15.75" customHeight="1">
      <c r="A10" s="630"/>
      <c r="B10" s="1"/>
      <c r="C10" s="647"/>
      <c r="D10" s="648"/>
    </row>
    <row r="11" spans="1:4" ht="15.75" customHeight="1">
      <c r="A11" s="630"/>
      <c r="B11" s="1"/>
      <c r="C11" s="647"/>
      <c r="D11" s="648"/>
    </row>
    <row r="12" spans="1:4" ht="18" customHeight="1">
      <c r="A12" s="630" t="s">
        <v>347</v>
      </c>
      <c r="B12" s="1"/>
      <c r="C12" s="647"/>
      <c r="D12" s="648"/>
    </row>
    <row r="13" spans="1:4" ht="15.75" customHeight="1">
      <c r="A13" s="640"/>
      <c r="B13" s="1"/>
      <c r="C13" s="639"/>
      <c r="D13" s="632"/>
    </row>
    <row r="14" spans="1:4" ht="15.75">
      <c r="A14" s="634" t="s">
        <v>348</v>
      </c>
      <c r="B14" s="1"/>
      <c r="C14" s="639">
        <v>20</v>
      </c>
      <c r="D14" s="632">
        <v>12</v>
      </c>
    </row>
    <row r="15" spans="1:4" ht="12" customHeight="1">
      <c r="A15" s="640"/>
      <c r="B15" s="1"/>
      <c r="C15" s="639"/>
      <c r="D15" s="632"/>
    </row>
    <row r="16" spans="1:4" ht="15.75">
      <c r="A16" s="634" t="s">
        <v>349</v>
      </c>
      <c r="B16" s="1"/>
      <c r="C16" s="639">
        <v>24</v>
      </c>
      <c r="D16" s="632">
        <v>13</v>
      </c>
    </row>
    <row r="17" spans="1:4" ht="12" customHeight="1">
      <c r="A17" s="640"/>
      <c r="B17" s="1"/>
      <c r="C17" s="639"/>
      <c r="D17" s="632"/>
    </row>
    <row r="18" spans="1:4" ht="15" customHeight="1">
      <c r="A18" s="634" t="s">
        <v>350</v>
      </c>
      <c r="B18" s="1"/>
      <c r="C18" s="637" t="s">
        <v>451</v>
      </c>
      <c r="D18" s="638" t="s">
        <v>453</v>
      </c>
    </row>
    <row r="19" spans="1:4" ht="16.5" thickBot="1">
      <c r="A19" s="626"/>
      <c r="B19" s="644"/>
      <c r="C19" s="650"/>
      <c r="D19" s="650"/>
    </row>
    <row r="20" spans="1:4" ht="15.75">
      <c r="A20" s="624"/>
      <c r="B20" s="1"/>
      <c r="C20" s="645"/>
      <c r="D20" s="645"/>
    </row>
    <row r="21" spans="1:4" ht="15.75">
      <c r="A21" s="630" t="s">
        <v>351</v>
      </c>
      <c r="B21" s="631"/>
      <c r="C21" s="639"/>
      <c r="D21" s="632"/>
    </row>
    <row r="22" spans="1:4" ht="14.25" customHeight="1">
      <c r="A22" s="640"/>
      <c r="B22" s="631"/>
      <c r="C22" s="639"/>
      <c r="D22" s="632"/>
    </row>
    <row r="23" spans="1:4" ht="18" customHeight="1">
      <c r="A23" s="634" t="s">
        <v>352</v>
      </c>
      <c r="B23" s="744"/>
      <c r="C23" s="639" t="s">
        <v>436</v>
      </c>
      <c r="D23" s="632" t="s">
        <v>353</v>
      </c>
    </row>
    <row r="24" spans="1:4" ht="12" customHeight="1">
      <c r="A24" s="640"/>
      <c r="B24" s="744"/>
      <c r="C24" s="631"/>
      <c r="D24" s="631"/>
    </row>
    <row r="25" spans="1:4" ht="18" customHeight="1">
      <c r="A25" s="651" t="s">
        <v>354</v>
      </c>
      <c r="B25" s="744"/>
      <c r="C25" s="647">
        <v>0.7495</v>
      </c>
      <c r="D25" s="648">
        <v>0.5879</v>
      </c>
    </row>
    <row r="26" spans="1:4" ht="12" customHeight="1">
      <c r="A26" s="640"/>
      <c r="B26" s="744"/>
      <c r="C26" s="652"/>
      <c r="D26" s="649"/>
    </row>
    <row r="27" spans="1:4" ht="18" customHeight="1">
      <c r="A27" s="634" t="s">
        <v>355</v>
      </c>
      <c r="B27" s="1"/>
      <c r="C27" s="653" t="s">
        <v>452</v>
      </c>
      <c r="D27" s="683" t="s">
        <v>454</v>
      </c>
    </row>
    <row r="28" spans="1:4" ht="12" customHeight="1">
      <c r="A28" s="631"/>
      <c r="B28" s="1"/>
      <c r="C28" s="631"/>
      <c r="D28" s="631"/>
    </row>
    <row r="29" spans="1:4" ht="18" customHeight="1">
      <c r="A29" s="654" t="s">
        <v>356</v>
      </c>
      <c r="B29" s="1"/>
      <c r="C29" s="647">
        <v>0.4702</v>
      </c>
      <c r="D29" s="648">
        <v>0.4023</v>
      </c>
    </row>
    <row r="30" spans="1:4" ht="15" customHeight="1">
      <c r="A30" s="634"/>
      <c r="B30" s="1"/>
      <c r="C30" s="1"/>
      <c r="D30" s="649"/>
    </row>
    <row r="31" spans="1:4" ht="15.75">
      <c r="A31" s="1"/>
      <c r="B31" s="1"/>
      <c r="C31" s="1"/>
      <c r="D31" s="649"/>
    </row>
    <row r="32" spans="2:3" ht="15.75">
      <c r="B32" s="1"/>
      <c r="C32" s="1"/>
    </row>
    <row r="33" spans="1:4" ht="15">
      <c r="A33" s="6" t="s">
        <v>344</v>
      </c>
      <c r="B33" s="643"/>
      <c r="C33" s="641"/>
      <c r="D33" s="655"/>
    </row>
    <row r="34" spans="2:4" ht="15.75">
      <c r="B34" s="1"/>
      <c r="C34" s="1"/>
      <c r="D34" s="57"/>
    </row>
  </sheetData>
  <mergeCells count="3">
    <mergeCell ref="C3:D3"/>
    <mergeCell ref="B23:B24"/>
    <mergeCell ref="B25:B26"/>
  </mergeCells>
  <printOptions/>
  <pageMargins left="0.94488188976378" right="0" top="0.708661417322835" bottom="0.196850393700787" header="0.393700787401575" footer="0.1"/>
  <pageSetup firstPageNumber="24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"/>
    </sheetView>
  </sheetViews>
  <sheetFormatPr defaultColWidth="9.00390625" defaultRowHeight="16.5"/>
  <cols>
    <col min="1" max="1" width="3.125" style="1" customWidth="1"/>
    <col min="2" max="2" width="47.625" style="1" customWidth="1"/>
    <col min="3" max="3" width="11.375" style="1" customWidth="1"/>
    <col min="4" max="4" width="3.50390625" style="1" customWidth="1"/>
    <col min="5" max="5" width="12.50390625" style="1" customWidth="1"/>
    <col min="6" max="6" width="5.375" style="1" customWidth="1"/>
    <col min="7" max="7" width="11.75390625" style="1" customWidth="1"/>
    <col min="8" max="8" width="3.625" style="1" customWidth="1"/>
    <col min="9" max="9" width="12.25390625" style="1" customWidth="1"/>
    <col min="10" max="10" width="5.50390625" style="1" customWidth="1"/>
    <col min="11" max="11" width="11.00390625" style="1" customWidth="1"/>
    <col min="12" max="12" width="4.25390625" style="1" customWidth="1"/>
    <col min="13" max="13" width="5.50390625" style="1" customWidth="1"/>
    <col min="14" max="16384" width="9.00390625" style="1" customWidth="1"/>
  </cols>
  <sheetData>
    <row r="1" ht="22.5">
      <c r="A1" s="150" t="s">
        <v>357</v>
      </c>
    </row>
    <row r="2" ht="25.5">
      <c r="A2" s="656"/>
    </row>
    <row r="3" spans="10:13" ht="10.5" customHeight="1">
      <c r="J3" s="8"/>
      <c r="K3" s="8"/>
      <c r="L3" s="8"/>
      <c r="M3" s="8"/>
    </row>
    <row r="4" spans="3:13" ht="15.75">
      <c r="C4" s="745" t="s">
        <v>400</v>
      </c>
      <c r="D4" s="745"/>
      <c r="E4" s="745"/>
      <c r="G4" s="745" t="s">
        <v>401</v>
      </c>
      <c r="H4" s="745"/>
      <c r="I4" s="745"/>
      <c r="J4" s="8"/>
      <c r="K4" s="746"/>
      <c r="L4" s="746"/>
      <c r="M4" s="746"/>
    </row>
    <row r="5" spans="1:13" s="3" customFormat="1" ht="15.75">
      <c r="A5" s="8"/>
      <c r="B5" s="8"/>
      <c r="C5" s="657"/>
      <c r="D5" s="657" t="s">
        <v>358</v>
      </c>
      <c r="E5" s="657"/>
      <c r="F5" s="8"/>
      <c r="G5" s="657"/>
      <c r="H5" s="657" t="s">
        <v>359</v>
      </c>
      <c r="I5" s="657"/>
      <c r="J5" s="658"/>
      <c r="K5" s="659"/>
      <c r="L5" s="659"/>
      <c r="M5" s="659"/>
    </row>
    <row r="6" spans="1:13" s="3" customFormat="1" ht="15.75" customHeight="1">
      <c r="A6" s="8"/>
      <c r="B6" s="8"/>
      <c r="C6" s="660" t="s">
        <v>427</v>
      </c>
      <c r="D6" s="645"/>
      <c r="E6" s="682" t="s">
        <v>153</v>
      </c>
      <c r="F6" s="661"/>
      <c r="G6" s="660" t="s">
        <v>427</v>
      </c>
      <c r="H6" s="645"/>
      <c r="I6" s="682" t="s">
        <v>153</v>
      </c>
      <c r="J6" s="4"/>
      <c r="K6" s="622"/>
      <c r="L6" s="622"/>
      <c r="M6" s="622"/>
    </row>
    <row r="7" spans="1:13" s="3" customFormat="1" ht="8.25" customHeight="1">
      <c r="A7" s="1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</row>
    <row r="8" spans="1:13" s="3" customFormat="1" ht="18.75">
      <c r="A8" s="1" t="s">
        <v>402</v>
      </c>
      <c r="B8" s="7"/>
      <c r="C8" s="1">
        <v>477</v>
      </c>
      <c r="D8" s="1"/>
      <c r="E8" s="1">
        <v>469</v>
      </c>
      <c r="F8" s="1"/>
      <c r="G8" s="1">
        <v>140</v>
      </c>
      <c r="H8" s="1"/>
      <c r="I8" s="1">
        <v>135</v>
      </c>
      <c r="J8" s="2"/>
      <c r="K8" s="2"/>
      <c r="L8" s="2"/>
      <c r="M8" s="2"/>
    </row>
    <row r="9" spans="1:13" s="3" customFormat="1" ht="9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2"/>
      <c r="L9" s="2"/>
      <c r="M9" s="2"/>
    </row>
    <row r="10" spans="1:13" s="3" customFormat="1" ht="16.5">
      <c r="A10" s="662" t="s">
        <v>360</v>
      </c>
      <c r="B10" s="663"/>
      <c r="C10" s="662">
        <v>439</v>
      </c>
      <c r="D10" s="662"/>
      <c r="E10" s="662">
        <v>425</v>
      </c>
      <c r="F10" s="662"/>
      <c r="G10" s="662">
        <v>140</v>
      </c>
      <c r="H10" s="662"/>
      <c r="I10" s="662">
        <v>135</v>
      </c>
      <c r="J10" s="664"/>
      <c r="K10" s="664"/>
      <c r="L10" s="664"/>
      <c r="M10" s="664"/>
    </row>
    <row r="11" spans="1:13" s="3" customFormat="1" ht="12" customHeight="1">
      <c r="A11" s="662"/>
      <c r="B11" s="662"/>
      <c r="C11" s="662"/>
      <c r="D11" s="662"/>
      <c r="E11" s="662"/>
      <c r="F11" s="662"/>
      <c r="G11" s="662"/>
      <c r="H11" s="662"/>
      <c r="I11" s="662"/>
      <c r="J11" s="664"/>
      <c r="K11" s="664"/>
      <c r="L11" s="664"/>
      <c r="M11" s="664"/>
    </row>
    <row r="12" spans="1:13" s="3" customFormat="1" ht="16.5">
      <c r="A12" s="662" t="s">
        <v>361</v>
      </c>
      <c r="B12" s="663"/>
      <c r="C12" s="662">
        <v>38</v>
      </c>
      <c r="D12" s="662"/>
      <c r="E12" s="662">
        <v>44</v>
      </c>
      <c r="F12" s="662"/>
      <c r="G12" s="665" t="s">
        <v>362</v>
      </c>
      <c r="H12" s="665"/>
      <c r="I12" s="665" t="s">
        <v>362</v>
      </c>
      <c r="J12" s="664"/>
      <c r="K12" s="664"/>
      <c r="L12" s="664"/>
      <c r="M12" s="664"/>
    </row>
    <row r="13" spans="1:13" s="3" customFormat="1" ht="7.5" customHeight="1">
      <c r="A13" s="5"/>
      <c r="B13" s="5"/>
      <c r="C13" s="5"/>
      <c r="D13" s="5"/>
      <c r="E13" s="5"/>
      <c r="F13" s="5"/>
      <c r="G13" s="5"/>
      <c r="H13" s="5"/>
      <c r="I13" s="5"/>
      <c r="J13" s="2"/>
      <c r="K13" s="2"/>
      <c r="L13" s="2"/>
      <c r="M13" s="2"/>
    </row>
    <row r="14" spans="1:13" s="3" customFormat="1" ht="7.5" customHeight="1">
      <c r="A14" s="1"/>
      <c r="B14" s="1"/>
      <c r="C14" s="1"/>
      <c r="D14" s="1"/>
      <c r="E14" s="1"/>
      <c r="F14" s="1"/>
      <c r="G14" s="1"/>
      <c r="H14" s="1"/>
      <c r="I14" s="1"/>
      <c r="J14" s="2"/>
      <c r="K14" s="2"/>
      <c r="L14" s="2"/>
      <c r="M14" s="2"/>
    </row>
    <row r="15" spans="1:13" s="3" customFormat="1" ht="18">
      <c r="A15" s="1" t="s">
        <v>403</v>
      </c>
      <c r="B15" s="7"/>
      <c r="C15" s="1">
        <v>40</v>
      </c>
      <c r="D15" s="1"/>
      <c r="E15" s="1">
        <v>49</v>
      </c>
      <c r="F15" s="1"/>
      <c r="G15" s="1">
        <v>54</v>
      </c>
      <c r="H15" s="1"/>
      <c r="I15" s="1">
        <v>59</v>
      </c>
      <c r="J15" s="2"/>
      <c r="K15" s="4"/>
      <c r="L15" s="4"/>
      <c r="M15" s="4"/>
    </row>
    <row r="16" spans="1:13" s="3" customFormat="1" ht="9" customHeight="1">
      <c r="A16" s="1"/>
      <c r="B16" s="1"/>
      <c r="C16" s="1"/>
      <c r="D16" s="1"/>
      <c r="E16" s="1"/>
      <c r="F16" s="1"/>
      <c r="G16" s="1"/>
      <c r="H16" s="1"/>
      <c r="I16" s="1"/>
      <c r="J16" s="2"/>
      <c r="K16" s="2"/>
      <c r="L16" s="2"/>
      <c r="M16" s="2"/>
    </row>
    <row r="17" spans="1:13" s="3" customFormat="1" ht="14.25" customHeight="1">
      <c r="A17" s="662" t="s">
        <v>363</v>
      </c>
      <c r="B17" s="663"/>
      <c r="C17" s="662">
        <v>1</v>
      </c>
      <c r="D17" s="662"/>
      <c r="E17" s="662">
        <v>2</v>
      </c>
      <c r="F17" s="662"/>
      <c r="G17" s="662">
        <v>46</v>
      </c>
      <c r="H17" s="662"/>
      <c r="I17" s="662">
        <v>50</v>
      </c>
      <c r="J17" s="664"/>
      <c r="K17" s="666"/>
      <c r="L17" s="666"/>
      <c r="M17" s="666"/>
    </row>
    <row r="18" spans="1:13" s="3" customFormat="1" ht="9" customHeight="1">
      <c r="A18" s="662"/>
      <c r="B18" s="662"/>
      <c r="C18" s="662"/>
      <c r="D18" s="662"/>
      <c r="E18" s="662"/>
      <c r="F18" s="662"/>
      <c r="G18" s="662"/>
      <c r="H18" s="662"/>
      <c r="I18" s="662"/>
      <c r="J18" s="664"/>
      <c r="K18" s="664"/>
      <c r="L18" s="664"/>
      <c r="M18" s="664"/>
    </row>
    <row r="19" spans="1:13" s="3" customFormat="1" ht="16.5">
      <c r="A19" s="662" t="s">
        <v>364</v>
      </c>
      <c r="B19" s="663"/>
      <c r="C19" s="662">
        <v>39</v>
      </c>
      <c r="D19" s="662"/>
      <c r="E19" s="662">
        <v>47</v>
      </c>
      <c r="F19" s="662"/>
      <c r="G19" s="662">
        <v>8</v>
      </c>
      <c r="H19" s="662"/>
      <c r="I19" s="662">
        <v>9</v>
      </c>
      <c r="J19" s="664"/>
      <c r="K19" s="666"/>
      <c r="L19" s="666"/>
      <c r="M19" s="666"/>
    </row>
    <row r="20" spans="1:13" s="3" customFormat="1" ht="9.75" customHeight="1">
      <c r="A20" s="662"/>
      <c r="B20" s="662"/>
      <c r="C20" s="662"/>
      <c r="D20" s="662"/>
      <c r="E20" s="662"/>
      <c r="F20" s="662"/>
      <c r="G20" s="662"/>
      <c r="H20" s="662"/>
      <c r="I20" s="662"/>
      <c r="J20" s="664"/>
      <c r="K20" s="664"/>
      <c r="L20" s="664"/>
      <c r="M20" s="664"/>
    </row>
    <row r="21" spans="1:13" s="3" customFormat="1" ht="16.5">
      <c r="A21" s="662" t="s">
        <v>365</v>
      </c>
      <c r="B21" s="663"/>
      <c r="C21" s="665" t="s">
        <v>362</v>
      </c>
      <c r="D21" s="665"/>
      <c r="E21" s="665" t="s">
        <v>362</v>
      </c>
      <c r="F21" s="662"/>
      <c r="G21" s="665" t="s">
        <v>362</v>
      </c>
      <c r="H21" s="665"/>
      <c r="I21" s="665" t="s">
        <v>362</v>
      </c>
      <c r="J21" s="664"/>
      <c r="K21" s="666"/>
      <c r="L21" s="666"/>
      <c r="M21" s="666"/>
    </row>
    <row r="22" spans="1:13" ht="10.5" customHeight="1">
      <c r="A22" s="5"/>
      <c r="B22" s="5"/>
      <c r="C22" s="5"/>
      <c r="D22" s="5"/>
      <c r="E22" s="5"/>
      <c r="F22" s="5"/>
      <c r="G22" s="5"/>
      <c r="H22" s="5"/>
      <c r="I22" s="5"/>
      <c r="J22" s="8"/>
      <c r="K22" s="8"/>
      <c r="L22" s="8"/>
      <c r="M22" s="8"/>
    </row>
    <row r="23" spans="1:13" s="6" customFormat="1" ht="15.75">
      <c r="A23" s="1" t="s">
        <v>366</v>
      </c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</row>
    <row r="24" spans="1:13" s="6" customFormat="1" ht="15.75">
      <c r="A24" s="1" t="s">
        <v>367</v>
      </c>
      <c r="B24" s="1"/>
      <c r="C24" s="1">
        <v>1.78</v>
      </c>
      <c r="D24" s="1"/>
      <c r="E24" s="1">
        <v>1.78</v>
      </c>
      <c r="F24" s="1"/>
      <c r="G24" s="1">
        <v>1.15</v>
      </c>
      <c r="H24" s="1"/>
      <c r="I24" s="1">
        <v>1.16</v>
      </c>
      <c r="J24" s="2"/>
      <c r="K24" s="4"/>
      <c r="L24" s="4"/>
      <c r="M24" s="4"/>
    </row>
    <row r="25" spans="1:13" s="6" customFormat="1" ht="18.75" customHeight="1">
      <c r="A25" s="667"/>
      <c r="J25" s="112"/>
      <c r="K25" s="112"/>
      <c r="L25" s="112"/>
      <c r="M25" s="112"/>
    </row>
    <row r="26" spans="1:13" s="669" customFormat="1" ht="18.75" customHeight="1">
      <c r="A26" s="668" t="s">
        <v>404</v>
      </c>
      <c r="B26" s="669" t="s">
        <v>368</v>
      </c>
      <c r="E26" s="670"/>
      <c r="J26" s="671"/>
      <c r="K26" s="671"/>
      <c r="L26" s="671"/>
      <c r="M26" s="671"/>
    </row>
    <row r="27" spans="1:13" s="669" customFormat="1" ht="12" customHeight="1">
      <c r="A27" s="545"/>
      <c r="B27" s="545"/>
      <c r="E27" s="670"/>
      <c r="J27" s="671"/>
      <c r="K27" s="671"/>
      <c r="L27" s="671"/>
      <c r="M27" s="671"/>
    </row>
    <row r="28" spans="1:13" s="669" customFormat="1" ht="18.75" customHeight="1">
      <c r="A28" s="545" t="s">
        <v>405</v>
      </c>
      <c r="B28" s="669" t="s">
        <v>369</v>
      </c>
      <c r="C28" s="672"/>
      <c r="D28" s="672"/>
      <c r="E28" s="672"/>
      <c r="F28" s="672"/>
      <c r="G28" s="672"/>
      <c r="H28" s="672"/>
      <c r="I28" s="672"/>
      <c r="J28" s="672"/>
      <c r="K28" s="672"/>
      <c r="L28" s="672"/>
      <c r="M28" s="672"/>
    </row>
    <row r="29" spans="2:13" s="669" customFormat="1" ht="12.75" customHeight="1">
      <c r="B29" s="545" t="s">
        <v>370</v>
      </c>
      <c r="E29" s="670"/>
      <c r="J29" s="671"/>
      <c r="K29" s="671"/>
      <c r="L29" s="671"/>
      <c r="M29" s="671"/>
    </row>
    <row r="30" spans="2:13" s="669" customFormat="1" ht="13.5" customHeight="1">
      <c r="B30" s="545" t="s">
        <v>371</v>
      </c>
      <c r="E30" s="670"/>
      <c r="J30" s="671"/>
      <c r="K30" s="671"/>
      <c r="L30" s="671"/>
      <c r="M30" s="671"/>
    </row>
    <row r="31" s="669" customFormat="1" ht="18.75" customHeight="1">
      <c r="B31" s="669" t="s">
        <v>372</v>
      </c>
    </row>
    <row r="32" s="669" customFormat="1" ht="12"/>
    <row r="33" spans="1:2" s="669" customFormat="1" ht="15.75" customHeight="1">
      <c r="A33" s="669" t="s">
        <v>373</v>
      </c>
      <c r="B33" s="669" t="s">
        <v>374</v>
      </c>
    </row>
    <row r="34" s="669" customFormat="1" ht="12">
      <c r="B34" s="669" t="s">
        <v>428</v>
      </c>
    </row>
    <row r="35" spans="1:13" ht="15.75">
      <c r="A35" s="669"/>
      <c r="B35" s="669"/>
      <c r="C35" s="669"/>
      <c r="D35" s="669"/>
      <c r="E35" s="670"/>
      <c r="F35" s="669"/>
      <c r="G35" s="669"/>
      <c r="H35" s="669"/>
      <c r="I35" s="669"/>
      <c r="J35" s="669"/>
      <c r="K35" s="669"/>
      <c r="L35" s="669"/>
      <c r="M35" s="669"/>
    </row>
    <row r="36" spans="1:12" ht="15.75">
      <c r="A36" s="669"/>
      <c r="B36" s="669"/>
      <c r="C36" s="669"/>
      <c r="D36" s="669"/>
      <c r="E36" s="669"/>
      <c r="F36" s="669"/>
      <c r="G36" s="669"/>
      <c r="H36" s="669"/>
      <c r="I36" s="669"/>
      <c r="J36" s="669"/>
      <c r="K36" s="669"/>
      <c r="L36" s="669"/>
    </row>
    <row r="40" ht="15.75">
      <c r="M40" s="113"/>
    </row>
  </sheetData>
  <mergeCells count="3">
    <mergeCell ref="C4:E4"/>
    <mergeCell ref="G4:I4"/>
    <mergeCell ref="K4:M4"/>
  </mergeCells>
  <printOptions/>
  <pageMargins left="0.551181102362205" right="0" top="0.196850393700787" bottom="0.196850393700787" header="0.511811023622047" footer="0.1"/>
  <pageSetup firstPageNumber="25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" sqref="A1"/>
    </sheetView>
  </sheetViews>
  <sheetFormatPr defaultColWidth="9.00390625" defaultRowHeight="16.5"/>
  <cols>
    <col min="1" max="1" width="21.875" style="8" customWidth="1"/>
    <col min="2" max="2" width="28.625" style="8" customWidth="1"/>
    <col min="3" max="3" width="9.125" style="8" customWidth="1"/>
    <col min="4" max="4" width="8.75390625" style="8" customWidth="1"/>
    <col min="5" max="5" width="11.875" style="8" customWidth="1"/>
    <col min="6" max="6" width="4.875" style="8" customWidth="1"/>
    <col min="7" max="7" width="3.625" style="8" customWidth="1"/>
    <col min="8" max="8" width="12.625" style="8" customWidth="1"/>
    <col min="9" max="9" width="11.00390625" style="8" customWidth="1"/>
    <col min="10" max="10" width="4.25390625" style="8" customWidth="1"/>
    <col min="11" max="11" width="5.50390625" style="8" customWidth="1"/>
    <col min="12" max="12" width="12.75390625" style="8" customWidth="1"/>
    <col min="13" max="16384" width="9.00390625" style="8" customWidth="1"/>
  </cols>
  <sheetData>
    <row r="1" spans="1:11" ht="22.5">
      <c r="A1" s="150" t="s">
        <v>375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/>
      <c r="B3" s="1"/>
      <c r="C3" s="745" t="s">
        <v>376</v>
      </c>
      <c r="D3" s="745"/>
      <c r="E3" s="745"/>
      <c r="F3" s="745"/>
      <c r="G3" s="1"/>
      <c r="I3" s="1"/>
      <c r="J3" s="1"/>
      <c r="K3" s="1"/>
    </row>
    <row r="4" spans="1:11" ht="15" customHeight="1">
      <c r="A4" s="1"/>
      <c r="B4" s="1"/>
      <c r="C4" s="673" t="s">
        <v>427</v>
      </c>
      <c r="D4" s="62"/>
      <c r="E4" s="673" t="s">
        <v>153</v>
      </c>
      <c r="F4" s="674"/>
      <c r="G4" s="1"/>
      <c r="I4" s="1"/>
      <c r="J4" s="1"/>
      <c r="K4" s="1"/>
    </row>
    <row r="5" spans="1:11" s="2" customFormat="1" ht="15.75">
      <c r="A5" s="62" t="s">
        <v>377</v>
      </c>
      <c r="B5" s="1"/>
      <c r="C5" s="1"/>
      <c r="D5" s="1"/>
      <c r="E5" s="1"/>
      <c r="F5" s="1"/>
      <c r="G5" s="1"/>
      <c r="I5" s="1"/>
      <c r="J5" s="1"/>
      <c r="K5" s="1"/>
    </row>
    <row r="6" spans="1:11" s="2" customFormat="1" ht="15.75">
      <c r="A6" s="1" t="s">
        <v>378</v>
      </c>
      <c r="B6" s="1"/>
      <c r="C6" s="57" t="s">
        <v>429</v>
      </c>
      <c r="D6" s="1"/>
      <c r="E6" s="1">
        <v>431</v>
      </c>
      <c r="F6" s="1"/>
      <c r="G6" s="1"/>
      <c r="I6" s="1"/>
      <c r="J6" s="1"/>
      <c r="K6" s="1"/>
    </row>
    <row r="7" spans="1:11" s="2" customFormat="1" ht="15.75">
      <c r="A7" s="1" t="s">
        <v>386</v>
      </c>
      <c r="B7" s="1"/>
      <c r="C7" s="1">
        <v>442</v>
      </c>
      <c r="D7" s="1"/>
      <c r="E7" s="57" t="s">
        <v>429</v>
      </c>
      <c r="F7" s="1"/>
      <c r="G7" s="1"/>
      <c r="I7" s="1"/>
      <c r="J7" s="1"/>
      <c r="K7" s="1"/>
    </row>
    <row r="8" spans="1:11" s="2" customFormat="1" ht="15.75" customHeight="1">
      <c r="A8" s="1" t="s">
        <v>384</v>
      </c>
      <c r="B8" s="1"/>
      <c r="C8" s="1">
        <v>2</v>
      </c>
      <c r="D8" s="1"/>
      <c r="E8" s="4" t="s">
        <v>429</v>
      </c>
      <c r="F8" s="1"/>
      <c r="G8" s="1"/>
      <c r="I8" s="1"/>
      <c r="J8" s="1"/>
      <c r="K8" s="1"/>
    </row>
    <row r="9" spans="1:11" s="2" customFormat="1" ht="15.75" customHeight="1">
      <c r="A9" s="1" t="s">
        <v>379</v>
      </c>
      <c r="B9" s="1"/>
      <c r="C9" s="1">
        <v>1</v>
      </c>
      <c r="D9" s="1"/>
      <c r="E9" s="1">
        <v>1</v>
      </c>
      <c r="F9" s="1"/>
      <c r="G9" s="1"/>
      <c r="I9" s="1"/>
      <c r="J9" s="1"/>
      <c r="K9" s="1"/>
    </row>
    <row r="10" spans="1:11" s="2" customFormat="1" ht="15.75" customHeight="1">
      <c r="A10" s="1" t="s">
        <v>380</v>
      </c>
      <c r="B10" s="1"/>
      <c r="C10" s="1">
        <v>39</v>
      </c>
      <c r="D10" s="1"/>
      <c r="E10" s="1">
        <v>37</v>
      </c>
      <c r="F10" s="1"/>
      <c r="G10" s="1"/>
      <c r="I10" s="1"/>
      <c r="J10" s="1"/>
      <c r="K10" s="1"/>
    </row>
    <row r="11" spans="1:11" s="2" customFormat="1" ht="15.75" customHeight="1">
      <c r="A11" s="1" t="s">
        <v>381</v>
      </c>
      <c r="B11" s="1"/>
      <c r="C11" s="1">
        <v>6</v>
      </c>
      <c r="D11" s="1"/>
      <c r="E11" s="1">
        <v>6</v>
      </c>
      <c r="F11" s="1"/>
      <c r="G11" s="1"/>
      <c r="I11" s="1"/>
      <c r="J11" s="1"/>
      <c r="K11" s="1"/>
    </row>
    <row r="12" spans="1:11" s="2" customFormat="1" ht="15" customHeight="1">
      <c r="A12" s="1"/>
      <c r="B12" s="1"/>
      <c r="C12" s="1"/>
      <c r="D12" s="1"/>
      <c r="E12" s="1"/>
      <c r="F12" s="1"/>
      <c r="G12" s="1"/>
      <c r="I12" s="1"/>
      <c r="J12" s="1"/>
      <c r="K12" s="1"/>
    </row>
    <row r="13" spans="1:11" s="2" customFormat="1" ht="15.75" customHeight="1">
      <c r="A13" s="62" t="s">
        <v>382</v>
      </c>
      <c r="B13" s="1"/>
      <c r="C13" s="1"/>
      <c r="D13" s="1"/>
      <c r="E13" s="1"/>
      <c r="F13" s="1"/>
      <c r="G13" s="1"/>
      <c r="I13" s="1"/>
      <c r="J13" s="1"/>
      <c r="K13" s="1"/>
    </row>
    <row r="14" spans="1:11" s="2" customFormat="1" ht="15.75" customHeight="1">
      <c r="A14" s="1" t="s">
        <v>383</v>
      </c>
      <c r="B14" s="1"/>
      <c r="C14" s="1">
        <v>128</v>
      </c>
      <c r="D14" s="1"/>
      <c r="E14" s="1">
        <v>125</v>
      </c>
      <c r="F14" s="1"/>
      <c r="G14" s="1"/>
      <c r="I14" s="1"/>
      <c r="J14" s="1"/>
      <c r="K14" s="1"/>
    </row>
    <row r="15" spans="1:11" s="2" customFormat="1" ht="15.75" customHeight="1">
      <c r="A15" s="1" t="s">
        <v>384</v>
      </c>
      <c r="B15" s="1"/>
      <c r="C15" s="1">
        <v>7</v>
      </c>
      <c r="D15" s="1"/>
      <c r="E15" s="1">
        <v>6</v>
      </c>
      <c r="F15" s="1"/>
      <c r="G15" s="1"/>
      <c r="I15" s="1"/>
      <c r="J15" s="1"/>
      <c r="K15" s="1"/>
    </row>
    <row r="16" spans="1:11" s="2" customFormat="1" ht="15" customHeight="1">
      <c r="A16" s="1"/>
      <c r="B16" s="1"/>
      <c r="C16" s="1"/>
      <c r="D16" s="1"/>
      <c r="E16" s="1"/>
      <c r="F16" s="1"/>
      <c r="G16" s="1"/>
      <c r="I16" s="1"/>
      <c r="J16" s="1"/>
      <c r="K16" s="1"/>
    </row>
    <row r="17" spans="1:11" s="2" customFormat="1" ht="15.75" customHeight="1">
      <c r="A17" s="62" t="s">
        <v>385</v>
      </c>
      <c r="B17" s="1"/>
      <c r="C17" s="1"/>
      <c r="D17" s="1"/>
      <c r="E17" s="1"/>
      <c r="F17" s="1"/>
      <c r="G17" s="1"/>
      <c r="I17" s="1"/>
      <c r="J17" s="1"/>
      <c r="K17" s="1"/>
    </row>
    <row r="18" spans="1:11" s="2" customFormat="1" ht="15.75" customHeight="1">
      <c r="A18" s="1" t="s">
        <v>386</v>
      </c>
      <c r="B18" s="1"/>
      <c r="C18" s="1">
        <v>48</v>
      </c>
      <c r="D18" s="1"/>
      <c r="E18" s="1">
        <v>46</v>
      </c>
      <c r="F18" s="1"/>
      <c r="G18" s="1"/>
      <c r="I18" s="1"/>
      <c r="J18" s="1"/>
      <c r="K18" s="1"/>
    </row>
    <row r="19" spans="1:11" s="2" customFormat="1" ht="15.75" customHeight="1">
      <c r="A19" s="1" t="s">
        <v>384</v>
      </c>
      <c r="B19" s="1"/>
      <c r="C19" s="1">
        <v>4</v>
      </c>
      <c r="D19" s="1"/>
      <c r="E19" s="1">
        <v>4</v>
      </c>
      <c r="F19" s="1"/>
      <c r="G19" s="1"/>
      <c r="I19" s="1"/>
      <c r="J19" s="1"/>
      <c r="K19" s="1"/>
    </row>
    <row r="20" spans="1:11" s="2" customFormat="1" ht="12" customHeight="1">
      <c r="A20" s="1"/>
      <c r="B20" s="1"/>
      <c r="C20" s="1"/>
      <c r="D20" s="1"/>
      <c r="F20" s="1"/>
      <c r="G20" s="1"/>
      <c r="H20" s="1"/>
      <c r="I20" s="1"/>
      <c r="J20" s="1"/>
      <c r="K20" s="1"/>
    </row>
    <row r="21" spans="1:11" s="2" customFormat="1" ht="15.75" customHeight="1">
      <c r="A21" s="675" t="s">
        <v>430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" customFormat="1" ht="15.75" customHeight="1">
      <c r="A22" s="676" t="s">
        <v>377</v>
      </c>
      <c r="B22" s="677"/>
      <c r="C22" s="677"/>
      <c r="D22" s="6"/>
      <c r="E22" s="6"/>
      <c r="F22" s="6"/>
      <c r="G22" s="6"/>
      <c r="H22" s="6"/>
      <c r="I22" s="6"/>
      <c r="J22" s="6"/>
      <c r="K22" s="6"/>
    </row>
    <row r="23" spans="1:11" s="2" customFormat="1" ht="13.5" customHeight="1">
      <c r="A23" s="6" t="s">
        <v>431</v>
      </c>
      <c r="B23" s="677"/>
      <c r="C23" s="677"/>
      <c r="D23" s="6"/>
      <c r="E23" s="6"/>
      <c r="F23" s="6"/>
      <c r="G23" s="6"/>
      <c r="H23" s="6"/>
      <c r="I23" s="6"/>
      <c r="J23" s="6"/>
      <c r="K23" s="6"/>
    </row>
    <row r="24" spans="1:11" ht="13.5" customHeight="1">
      <c r="A24" s="6" t="s">
        <v>387</v>
      </c>
      <c r="B24" s="677"/>
      <c r="C24" s="677"/>
      <c r="D24" s="6"/>
      <c r="E24" s="6"/>
      <c r="F24" s="6"/>
      <c r="G24" s="6"/>
      <c r="H24" s="6"/>
      <c r="I24" s="6"/>
      <c r="J24" s="6"/>
      <c r="K24" s="6"/>
    </row>
    <row r="25" spans="1:11" ht="13.5" customHeight="1">
      <c r="A25" s="6" t="s">
        <v>388</v>
      </c>
      <c r="B25" s="677"/>
      <c r="C25" s="677"/>
      <c r="D25" s="6"/>
      <c r="E25" s="6"/>
      <c r="F25" s="6"/>
      <c r="G25" s="6"/>
      <c r="H25" s="6"/>
      <c r="I25" s="6"/>
      <c r="J25" s="6"/>
      <c r="K25" s="6"/>
    </row>
    <row r="26" spans="1:11" s="112" customFormat="1" ht="13.5" customHeight="1">
      <c r="A26" s="6" t="s">
        <v>389</v>
      </c>
      <c r="B26" s="677"/>
      <c r="C26" s="677"/>
      <c r="D26" s="6"/>
      <c r="E26" s="6"/>
      <c r="F26" s="6"/>
      <c r="G26" s="6"/>
      <c r="H26" s="6"/>
      <c r="I26" s="6"/>
      <c r="J26" s="6"/>
      <c r="K26" s="6"/>
    </row>
    <row r="27" spans="1:11" s="112" customFormat="1" ht="13.5" customHeight="1">
      <c r="A27" s="6" t="s">
        <v>390</v>
      </c>
      <c r="B27" s="677"/>
      <c r="C27" s="677"/>
      <c r="D27" s="6"/>
      <c r="E27" s="6"/>
      <c r="F27" s="6"/>
      <c r="G27" s="6"/>
      <c r="H27" s="6"/>
      <c r="I27" s="6"/>
      <c r="J27" s="6"/>
      <c r="K27" s="6"/>
    </row>
    <row r="28" spans="1:11" s="112" customFormat="1" ht="13.5" customHeight="1">
      <c r="A28" s="6" t="s">
        <v>391</v>
      </c>
      <c r="B28" s="677"/>
      <c r="C28" s="677"/>
      <c r="D28" s="6"/>
      <c r="E28" s="6"/>
      <c r="F28" s="6"/>
      <c r="G28" s="6"/>
      <c r="H28" s="6"/>
      <c r="I28" s="6"/>
      <c r="J28" s="6"/>
      <c r="K28" s="6"/>
    </row>
    <row r="29" spans="1:11" s="112" customFormat="1" ht="12" customHeight="1">
      <c r="A29" s="6"/>
      <c r="B29" s="677"/>
      <c r="C29" s="677"/>
      <c r="D29" s="6"/>
      <c r="E29" s="6"/>
      <c r="F29" s="6"/>
      <c r="G29" s="6"/>
      <c r="H29" s="6"/>
      <c r="I29" s="6"/>
      <c r="J29" s="6"/>
      <c r="K29" s="6"/>
    </row>
    <row r="30" spans="1:11" s="671" customFormat="1" ht="15.75" customHeight="1">
      <c r="A30" s="676" t="s">
        <v>382</v>
      </c>
      <c r="B30" s="677"/>
      <c r="C30" s="677"/>
      <c r="D30" s="6"/>
      <c r="E30" s="6"/>
      <c r="F30" s="6"/>
      <c r="G30" s="6"/>
      <c r="H30" s="6"/>
      <c r="I30" s="6"/>
      <c r="J30" s="6"/>
      <c r="K30" s="6"/>
    </row>
    <row r="31" spans="1:11" s="671" customFormat="1" ht="13.5" customHeight="1">
      <c r="A31" s="6" t="s">
        <v>392</v>
      </c>
      <c r="B31" s="677"/>
      <c r="C31" s="677"/>
      <c r="D31" s="6"/>
      <c r="E31" s="6"/>
      <c r="F31" s="6"/>
      <c r="G31" s="6"/>
      <c r="H31" s="6"/>
      <c r="I31" s="6"/>
      <c r="J31" s="6"/>
      <c r="K31" s="6"/>
    </row>
    <row r="32" spans="1:11" s="671" customFormat="1" ht="13.5" customHeight="1">
      <c r="A32" s="6" t="s">
        <v>393</v>
      </c>
      <c r="B32" s="677"/>
      <c r="C32" s="677"/>
      <c r="D32" s="6"/>
      <c r="E32" s="6"/>
      <c r="F32" s="6"/>
      <c r="G32" s="6"/>
      <c r="H32" s="6"/>
      <c r="I32" s="6"/>
      <c r="J32" s="6"/>
      <c r="K32" s="6"/>
    </row>
    <row r="33" spans="1:11" s="671" customFormat="1" ht="13.5" customHeight="1">
      <c r="A33" s="6" t="s">
        <v>394</v>
      </c>
      <c r="B33" s="677"/>
      <c r="C33" s="677"/>
      <c r="D33" s="6"/>
      <c r="E33" s="6"/>
      <c r="F33" s="6"/>
      <c r="G33" s="6"/>
      <c r="H33" s="6"/>
      <c r="I33" s="6"/>
      <c r="J33" s="6"/>
      <c r="K33" s="6"/>
    </row>
    <row r="34" spans="1:11" s="671" customFormat="1" ht="12" customHeight="1">
      <c r="A34" s="6" t="s">
        <v>395</v>
      </c>
      <c r="B34" s="677"/>
      <c r="C34" s="677"/>
      <c r="D34" s="6"/>
      <c r="E34" s="6"/>
      <c r="F34" s="6"/>
      <c r="G34" s="6"/>
      <c r="H34" s="6"/>
      <c r="I34" s="6"/>
      <c r="J34" s="6"/>
      <c r="K34" s="6"/>
    </row>
    <row r="35" spans="1:11" s="671" customFormat="1" ht="12" customHeight="1">
      <c r="A35" s="6"/>
      <c r="B35" s="677"/>
      <c r="C35" s="677"/>
      <c r="D35" s="6"/>
      <c r="E35" s="6"/>
      <c r="F35" s="6"/>
      <c r="G35" s="6"/>
      <c r="H35" s="6"/>
      <c r="I35" s="6"/>
      <c r="J35" s="6"/>
      <c r="K35" s="6"/>
    </row>
    <row r="36" spans="1:11" s="671" customFormat="1" ht="15.75" customHeight="1">
      <c r="A36" s="676" t="s">
        <v>385</v>
      </c>
      <c r="B36" s="677"/>
      <c r="C36" s="677"/>
      <c r="D36" s="6"/>
      <c r="E36" s="6"/>
      <c r="F36" s="6"/>
      <c r="G36" s="6"/>
      <c r="H36" s="6"/>
      <c r="I36" s="6"/>
      <c r="J36" s="6"/>
      <c r="K36" s="6"/>
    </row>
    <row r="37" spans="1:11" s="671" customFormat="1" ht="13.5" customHeight="1">
      <c r="A37" s="6" t="s">
        <v>396</v>
      </c>
      <c r="B37" s="677"/>
      <c r="C37" s="677"/>
      <c r="D37" s="6"/>
      <c r="E37" s="6"/>
      <c r="F37" s="6"/>
      <c r="G37" s="6"/>
      <c r="H37" s="6"/>
      <c r="I37" s="6"/>
      <c r="J37" s="6"/>
      <c r="K37" s="6"/>
    </row>
    <row r="38" spans="1:11" ht="13.5" customHeight="1">
      <c r="A38" s="6" t="s">
        <v>397</v>
      </c>
      <c r="B38" s="677"/>
      <c r="C38" s="677"/>
      <c r="D38" s="6"/>
      <c r="E38" s="6"/>
      <c r="F38" s="6"/>
      <c r="G38" s="6"/>
      <c r="H38" s="6"/>
      <c r="I38" s="6"/>
      <c r="J38" s="6"/>
      <c r="K38" s="6"/>
    </row>
    <row r="39" spans="1:11" ht="13.5" customHeight="1">
      <c r="A39" s="6" t="s">
        <v>398</v>
      </c>
      <c r="B39" s="677"/>
      <c r="C39" s="677"/>
      <c r="D39" s="6"/>
      <c r="E39" s="6"/>
      <c r="F39" s="6"/>
      <c r="G39" s="6"/>
      <c r="H39" s="6"/>
      <c r="I39" s="6"/>
      <c r="J39" s="6"/>
      <c r="K39" s="6"/>
    </row>
    <row r="40" spans="1:12" ht="13.5" customHeight="1">
      <c r="A40" s="6" t="s">
        <v>399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13"/>
    </row>
    <row r="41" spans="1:1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ht="15.75">
      <c r="K43" s="268"/>
    </row>
  </sheetData>
  <mergeCells count="1">
    <mergeCell ref="C3:F3"/>
  </mergeCells>
  <printOptions/>
  <pageMargins left="0.5511811023622047" right="0" top="0.1968503937007874" bottom="0.1968503937007874" header="0.5118110236220472" footer="0.11811023622047245"/>
  <pageSetup firstPageNumber="26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9.00390625" defaultRowHeight="16.5"/>
  <cols>
    <col min="1" max="1" width="9.00390625" style="149" customWidth="1"/>
    <col min="2" max="2" width="19.625" style="149" customWidth="1"/>
    <col min="3" max="3" width="6.375" style="149" customWidth="1"/>
    <col min="4" max="4" width="22.125" style="149" customWidth="1"/>
    <col min="5" max="5" width="8.375" style="149" customWidth="1"/>
    <col min="6" max="6" width="6.375" style="149" customWidth="1"/>
    <col min="7" max="7" width="20.625" style="149" customWidth="1"/>
    <col min="8" max="8" width="12.25390625" style="149" customWidth="1"/>
    <col min="9" max="10" width="9.00390625" style="149" customWidth="1"/>
    <col min="11" max="11" width="2.00390625" style="149" customWidth="1"/>
    <col min="12" max="16384" width="9.00390625" style="149" customWidth="1"/>
  </cols>
  <sheetData>
    <row r="1" ht="22.5">
      <c r="A1" s="52" t="s">
        <v>198</v>
      </c>
    </row>
    <row r="3" s="143" customFormat="1" ht="20.25">
      <c r="A3" s="197" t="s">
        <v>41</v>
      </c>
    </row>
    <row r="4" s="143" customFormat="1" ht="21">
      <c r="A4" s="144"/>
    </row>
    <row r="5" spans="1:8" s="146" customFormat="1" ht="18.75">
      <c r="A5" s="168"/>
      <c r="B5" s="168"/>
      <c r="C5" s="168"/>
      <c r="D5" s="710" t="s">
        <v>26</v>
      </c>
      <c r="E5" s="710"/>
      <c r="F5" s="710"/>
      <c r="G5" s="710"/>
      <c r="H5" s="169"/>
    </row>
    <row r="6" spans="1:8" s="146" customFormat="1" ht="18.75">
      <c r="A6" s="168"/>
      <c r="B6" s="168"/>
      <c r="C6" s="168"/>
      <c r="D6" s="170"/>
      <c r="E6" s="170"/>
      <c r="F6" s="169"/>
      <c r="G6" s="168"/>
      <c r="H6" s="168"/>
    </row>
    <row r="7" spans="1:9" s="146" customFormat="1" ht="18.75">
      <c r="A7" s="168"/>
      <c r="C7" s="168"/>
      <c r="D7" s="710" t="s">
        <v>204</v>
      </c>
      <c r="E7" s="710"/>
      <c r="F7" s="198"/>
      <c r="G7" s="711" t="s">
        <v>199</v>
      </c>
      <c r="H7" s="711"/>
      <c r="I7" s="196"/>
    </row>
    <row r="8" spans="1:8" s="146" customFormat="1" ht="18.75">
      <c r="A8" s="168"/>
      <c r="B8" s="168"/>
      <c r="C8" s="168"/>
      <c r="D8" s="710" t="s">
        <v>407</v>
      </c>
      <c r="E8" s="710"/>
      <c r="F8" s="198"/>
      <c r="G8" s="199" t="s">
        <v>27</v>
      </c>
      <c r="H8" s="199"/>
    </row>
    <row r="9" spans="1:8" s="146" customFormat="1" ht="4.5" customHeight="1">
      <c r="A9" s="168"/>
      <c r="B9" s="168"/>
      <c r="C9" s="168"/>
      <c r="D9" s="172"/>
      <c r="E9" s="172"/>
      <c r="F9" s="173"/>
      <c r="G9" s="174"/>
      <c r="H9" s="175"/>
    </row>
    <row r="10" spans="1:8" s="146" customFormat="1" ht="18.75">
      <c r="A10" s="168"/>
      <c r="B10" s="168"/>
      <c r="C10" s="168"/>
      <c r="D10" s="170"/>
      <c r="E10" s="170"/>
      <c r="F10" s="169"/>
      <c r="G10" s="169"/>
      <c r="H10" s="176"/>
    </row>
    <row r="11" spans="1:8" s="146" customFormat="1" ht="18.75">
      <c r="A11" s="177" t="s">
        <v>29</v>
      </c>
      <c r="B11" s="168"/>
      <c r="C11" s="168"/>
      <c r="D11" s="537">
        <v>32723598</v>
      </c>
      <c r="E11" s="177"/>
      <c r="F11" s="168"/>
      <c r="G11" s="178">
        <v>19863299</v>
      </c>
      <c r="H11" s="171" t="s">
        <v>202</v>
      </c>
    </row>
    <row r="12" spans="1:8" s="198" customFormat="1" ht="4.5" customHeight="1">
      <c r="A12" s="169"/>
      <c r="B12" s="169"/>
      <c r="C12" s="169"/>
      <c r="D12" s="538"/>
      <c r="E12" s="170"/>
      <c r="F12" s="169"/>
      <c r="G12" s="535"/>
      <c r="H12" s="536"/>
    </row>
    <row r="13" spans="1:8" s="146" customFormat="1" ht="18.75">
      <c r="A13" s="177" t="s">
        <v>30</v>
      </c>
      <c r="B13" s="177"/>
      <c r="C13" s="168"/>
      <c r="D13" s="537">
        <v>17160964</v>
      </c>
      <c r="E13" s="177"/>
      <c r="F13" s="168"/>
      <c r="G13" s="178">
        <v>12718380</v>
      </c>
      <c r="H13" s="171" t="s">
        <v>202</v>
      </c>
    </row>
    <row r="14" spans="1:8" s="198" customFormat="1" ht="4.5" customHeight="1">
      <c r="A14" s="170"/>
      <c r="B14" s="170"/>
      <c r="C14" s="169"/>
      <c r="D14" s="538"/>
      <c r="E14" s="170"/>
      <c r="F14" s="169"/>
      <c r="G14" s="178"/>
      <c r="H14" s="536"/>
    </row>
    <row r="15" spans="1:8" s="117" customFormat="1" ht="21.75" customHeight="1">
      <c r="A15" s="134" t="s">
        <v>31</v>
      </c>
      <c r="B15" s="135"/>
      <c r="D15" s="537">
        <v>4325977</v>
      </c>
      <c r="E15" s="119"/>
      <c r="G15" s="178">
        <v>2140242</v>
      </c>
      <c r="H15" s="171" t="s">
        <v>202</v>
      </c>
    </row>
    <row r="16" spans="1:8" s="198" customFormat="1" ht="4.5" customHeight="1">
      <c r="A16" s="170"/>
      <c r="B16" s="170"/>
      <c r="C16" s="169"/>
      <c r="D16" s="538"/>
      <c r="E16" s="170"/>
      <c r="F16" s="169"/>
      <c r="G16" s="178"/>
      <c r="H16" s="536"/>
    </row>
    <row r="17" spans="1:8" s="117" customFormat="1" ht="21.75" customHeight="1">
      <c r="A17" s="134" t="s">
        <v>79</v>
      </c>
      <c r="B17" s="135"/>
      <c r="D17" s="537">
        <v>10846277</v>
      </c>
      <c r="E17" s="119"/>
      <c r="G17" s="178">
        <v>4880470</v>
      </c>
      <c r="H17" s="171" t="s">
        <v>202</v>
      </c>
    </row>
    <row r="18" spans="1:8" s="198" customFormat="1" ht="4.5" customHeight="1">
      <c r="A18" s="170"/>
      <c r="B18" s="170"/>
      <c r="C18" s="169"/>
      <c r="D18" s="538"/>
      <c r="E18" s="170"/>
      <c r="F18" s="169"/>
      <c r="G18" s="178"/>
      <c r="H18" s="536"/>
    </row>
    <row r="19" spans="1:8" s="117" customFormat="1" ht="21.75" customHeight="1">
      <c r="A19" s="134" t="s">
        <v>32</v>
      </c>
      <c r="B19" s="134"/>
      <c r="D19" s="537">
        <v>351514</v>
      </c>
      <c r="E19" s="119"/>
      <c r="G19" s="178">
        <v>102010</v>
      </c>
      <c r="H19" s="171" t="s">
        <v>202</v>
      </c>
    </row>
    <row r="20" spans="1:8" s="146" customFormat="1" ht="18.75">
      <c r="A20" s="168"/>
      <c r="B20" s="168"/>
      <c r="C20" s="168"/>
      <c r="D20" s="538"/>
      <c r="E20" s="170"/>
      <c r="F20" s="169"/>
      <c r="G20" s="178"/>
      <c r="H20" s="176"/>
    </row>
    <row r="21" spans="1:8" s="146" customFormat="1" ht="18.75">
      <c r="A21" s="177" t="s">
        <v>36</v>
      </c>
      <c r="B21" s="168"/>
      <c r="C21" s="168"/>
      <c r="D21" s="537">
        <v>55262088</v>
      </c>
      <c r="E21" s="177"/>
      <c r="F21" s="168"/>
      <c r="G21" s="178">
        <v>23042616</v>
      </c>
      <c r="H21" s="171" t="s">
        <v>202</v>
      </c>
    </row>
    <row r="22" spans="1:8" s="198" customFormat="1" ht="4.5" customHeight="1">
      <c r="A22" s="169"/>
      <c r="B22" s="169"/>
      <c r="C22" s="169"/>
      <c r="D22" s="538"/>
      <c r="E22" s="170"/>
      <c r="F22" s="169"/>
      <c r="G22" s="178"/>
      <c r="H22" s="536"/>
    </row>
    <row r="23" spans="1:8" s="117" customFormat="1" ht="21.75" customHeight="1">
      <c r="A23" s="134" t="s">
        <v>37</v>
      </c>
      <c r="B23" s="134"/>
      <c r="D23" s="537">
        <v>7480183</v>
      </c>
      <c r="E23" s="119"/>
      <c r="G23" s="178">
        <v>4095679</v>
      </c>
      <c r="H23" s="171" t="s">
        <v>202</v>
      </c>
    </row>
    <row r="24" spans="1:8" s="198" customFormat="1" ht="4.5" customHeight="1">
      <c r="A24" s="170"/>
      <c r="B24" s="170"/>
      <c r="C24" s="169"/>
      <c r="D24" s="538"/>
      <c r="E24" s="170"/>
      <c r="F24" s="169"/>
      <c r="G24" s="178"/>
      <c r="H24" s="536"/>
    </row>
    <row r="25" spans="1:9" s="117" customFormat="1" ht="21.75" customHeight="1">
      <c r="A25" s="134" t="s">
        <v>38</v>
      </c>
      <c r="B25" s="134"/>
      <c r="D25" s="537">
        <v>69512</v>
      </c>
      <c r="E25" s="119"/>
      <c r="G25" s="178">
        <v>53456</v>
      </c>
      <c r="H25" s="171" t="s">
        <v>202</v>
      </c>
      <c r="I25" s="137"/>
    </row>
    <row r="26" spans="1:8" s="198" customFormat="1" ht="4.5" customHeight="1">
      <c r="A26" s="170"/>
      <c r="B26" s="170"/>
      <c r="C26" s="169"/>
      <c r="D26" s="538"/>
      <c r="E26" s="170"/>
      <c r="F26" s="169"/>
      <c r="G26" s="178"/>
      <c r="H26" s="536"/>
    </row>
    <row r="27" spans="1:9" s="117" customFormat="1" ht="21.75" customHeight="1">
      <c r="A27" s="134" t="s">
        <v>264</v>
      </c>
      <c r="B27" s="134"/>
      <c r="D27" s="537">
        <v>1727847</v>
      </c>
      <c r="E27" s="119"/>
      <c r="G27" s="178">
        <v>758247</v>
      </c>
      <c r="H27" s="171" t="s">
        <v>202</v>
      </c>
      <c r="I27" s="137"/>
    </row>
    <row r="28" spans="1:8" s="198" customFormat="1" ht="4.5" customHeight="1">
      <c r="A28" s="170"/>
      <c r="B28" s="170"/>
      <c r="C28" s="169"/>
      <c r="D28" s="538"/>
      <c r="E28" s="170"/>
      <c r="F28" s="169"/>
      <c r="G28" s="178"/>
      <c r="H28" s="536"/>
    </row>
    <row r="29" spans="1:8" s="146" customFormat="1" ht="18.75">
      <c r="A29" s="177" t="s">
        <v>39</v>
      </c>
      <c r="B29" s="177"/>
      <c r="C29" s="168"/>
      <c r="D29" s="537">
        <v>45982968</v>
      </c>
      <c r="E29" s="177"/>
      <c r="F29" s="168"/>
      <c r="G29" s="178">
        <v>18127353</v>
      </c>
      <c r="H29" s="171" t="s">
        <v>202</v>
      </c>
    </row>
    <row r="30" spans="1:8" s="146" customFormat="1" ht="18.75">
      <c r="A30" s="168"/>
      <c r="B30" s="168"/>
      <c r="C30" s="168"/>
      <c r="D30" s="538"/>
      <c r="E30" s="170"/>
      <c r="F30" s="169"/>
      <c r="G30" s="178"/>
      <c r="H30" s="176"/>
    </row>
    <row r="31" spans="1:8" s="146" customFormat="1" ht="18" customHeight="1">
      <c r="A31" s="177" t="s">
        <v>42</v>
      </c>
      <c r="B31" s="168"/>
      <c r="C31" s="168"/>
      <c r="D31" s="537">
        <v>87985686</v>
      </c>
      <c r="E31" s="177"/>
      <c r="F31" s="168"/>
      <c r="G31" s="178">
        <v>42905915</v>
      </c>
      <c r="H31" s="171" t="s">
        <v>202</v>
      </c>
    </row>
    <row r="32" spans="1:8" s="146" customFormat="1" ht="18.75">
      <c r="A32" s="168"/>
      <c r="B32" s="168"/>
      <c r="C32" s="168"/>
      <c r="D32" s="170"/>
      <c r="E32" s="170"/>
      <c r="F32" s="169"/>
      <c r="G32" s="169"/>
      <c r="H32" s="176"/>
    </row>
    <row r="33" spans="1:8" s="146" customFormat="1" ht="18.75">
      <c r="A33" s="168"/>
      <c r="B33" s="168"/>
      <c r="C33" s="168"/>
      <c r="D33" s="170"/>
      <c r="E33" s="170"/>
      <c r="F33" s="169"/>
      <c r="G33" s="169"/>
      <c r="H33" s="176"/>
    </row>
    <row r="34" spans="1:8" s="146" customFormat="1" ht="18.75">
      <c r="A34" s="168"/>
      <c r="B34" s="168"/>
      <c r="C34" s="168"/>
      <c r="D34" s="170"/>
      <c r="E34" s="170"/>
      <c r="F34" s="169"/>
      <c r="G34" s="169"/>
      <c r="H34" s="176"/>
    </row>
    <row r="35" spans="1:8" s="146" customFormat="1" ht="18.75">
      <c r="A35" s="168"/>
      <c r="B35" s="168"/>
      <c r="C35" s="168"/>
      <c r="D35" s="170"/>
      <c r="E35" s="170"/>
      <c r="F35" s="169"/>
      <c r="G35" s="169"/>
      <c r="H35" s="176"/>
    </row>
  </sheetData>
  <mergeCells count="4">
    <mergeCell ref="D8:E8"/>
    <mergeCell ref="D5:G5"/>
    <mergeCell ref="G7:H7"/>
    <mergeCell ref="D7:E7"/>
  </mergeCells>
  <printOptions/>
  <pageMargins left="0.748031496062992" right="0" top="0.590551181102362" bottom="0.196850393700787" header="0.511811023622047" footer="0.1"/>
  <pageSetup firstPageNumber="2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00390625" defaultRowHeight="16.5"/>
  <cols>
    <col min="1" max="1" width="9.00390625" style="149" customWidth="1"/>
    <col min="2" max="2" width="19.625" style="149" customWidth="1"/>
    <col min="3" max="3" width="22.75390625" style="149" customWidth="1"/>
    <col min="4" max="4" width="13.875" style="149" customWidth="1"/>
    <col min="5" max="5" width="15.875" style="149" customWidth="1"/>
    <col min="6" max="6" width="10.375" style="149" customWidth="1"/>
    <col min="7" max="7" width="15.125" style="149" customWidth="1"/>
    <col min="8" max="8" width="20.375" style="149" customWidth="1"/>
    <col min="9" max="9" width="6.375" style="149" customWidth="1"/>
    <col min="10" max="11" width="9.00390625" style="149" customWidth="1"/>
    <col min="12" max="12" width="2.00390625" style="149" customWidth="1"/>
    <col min="13" max="16384" width="9.00390625" style="149" customWidth="1"/>
  </cols>
  <sheetData>
    <row r="1" ht="22.5">
      <c r="A1" s="52" t="s">
        <v>198</v>
      </c>
    </row>
    <row r="3" s="143" customFormat="1" ht="20.25">
      <c r="A3" s="197" t="s">
        <v>41</v>
      </c>
    </row>
    <row r="4" s="143" customFormat="1" ht="21">
      <c r="A4" s="144"/>
    </row>
    <row r="5" spans="1:9" s="146" customFormat="1" ht="18.75">
      <c r="A5" s="168"/>
      <c r="B5" s="168"/>
      <c r="C5" s="168"/>
      <c r="D5" s="710" t="s">
        <v>28</v>
      </c>
      <c r="E5" s="710"/>
      <c r="F5" s="710"/>
      <c r="G5" s="710"/>
      <c r="H5" s="710"/>
      <c r="I5" s="710"/>
    </row>
    <row r="6" spans="1:9" s="146" customFormat="1" ht="18.75">
      <c r="A6" s="168"/>
      <c r="B6" s="168"/>
      <c r="C6" s="168"/>
      <c r="D6" s="170"/>
      <c r="E6" s="170"/>
      <c r="F6" s="169"/>
      <c r="G6" s="170"/>
      <c r="H6" s="170"/>
      <c r="I6" s="169"/>
    </row>
    <row r="7" spans="1:10" s="146" customFormat="1" ht="18.75">
      <c r="A7" s="168"/>
      <c r="C7" s="168"/>
      <c r="D7" s="710" t="s">
        <v>205</v>
      </c>
      <c r="E7" s="710"/>
      <c r="F7" s="710"/>
      <c r="G7" s="710"/>
      <c r="H7" s="710"/>
      <c r="I7" s="710"/>
      <c r="J7" s="196"/>
    </row>
    <row r="8" spans="1:9" s="146" customFormat="1" ht="18.75">
      <c r="A8" s="168"/>
      <c r="B8" s="168"/>
      <c r="C8" s="168"/>
      <c r="D8" s="710" t="s">
        <v>407</v>
      </c>
      <c r="E8" s="710"/>
      <c r="F8" s="710"/>
      <c r="G8" s="170"/>
      <c r="H8" s="170"/>
      <c r="I8" s="170"/>
    </row>
    <row r="9" spans="1:9" s="146" customFormat="1" ht="4.5" customHeight="1">
      <c r="A9" s="168"/>
      <c r="B9" s="168"/>
      <c r="C9" s="168"/>
      <c r="D9" s="172"/>
      <c r="E9" s="172"/>
      <c r="F9" s="173"/>
      <c r="G9" s="170"/>
      <c r="H9" s="170"/>
      <c r="I9" s="170"/>
    </row>
    <row r="10" spans="1:9" s="146" customFormat="1" ht="18.75">
      <c r="A10" s="168"/>
      <c r="B10" s="168"/>
      <c r="C10" s="168"/>
      <c r="D10" s="170"/>
      <c r="E10" s="170"/>
      <c r="F10" s="168"/>
      <c r="G10" s="170"/>
      <c r="H10" s="170"/>
      <c r="I10" s="170"/>
    </row>
    <row r="11" spans="1:9" s="146" customFormat="1" ht="18" customHeight="1">
      <c r="A11" s="177" t="s">
        <v>30</v>
      </c>
      <c r="B11" s="168"/>
      <c r="C11" s="168"/>
      <c r="D11" s="178">
        <v>198789</v>
      </c>
      <c r="E11" s="496" t="s">
        <v>206</v>
      </c>
      <c r="F11" s="168"/>
      <c r="G11" s="178"/>
      <c r="H11" s="496"/>
      <c r="I11" s="168"/>
    </row>
    <row r="12" spans="1:9" s="146" customFormat="1" ht="18.75">
      <c r="A12" s="179"/>
      <c r="B12" s="168"/>
      <c r="C12" s="168"/>
      <c r="D12" s="169"/>
      <c r="E12" s="169"/>
      <c r="F12" s="168"/>
      <c r="G12" s="169"/>
      <c r="H12" s="169"/>
      <c r="I12" s="169"/>
    </row>
    <row r="13" spans="1:9" s="146" customFormat="1" ht="18.75">
      <c r="A13" s="177" t="s">
        <v>79</v>
      </c>
      <c r="B13" s="168"/>
      <c r="C13" s="168"/>
      <c r="D13" s="178">
        <v>149201</v>
      </c>
      <c r="E13" s="496" t="s">
        <v>207</v>
      </c>
      <c r="F13" s="168"/>
      <c r="G13" s="178"/>
      <c r="H13" s="496"/>
      <c r="I13" s="168"/>
    </row>
    <row r="14" spans="1:9" s="146" customFormat="1" ht="16.5" customHeight="1">
      <c r="A14" s="179"/>
      <c r="B14" s="168"/>
      <c r="C14" s="168"/>
      <c r="D14" s="178"/>
      <c r="E14" s="168"/>
      <c r="F14" s="168"/>
      <c r="G14" s="178"/>
      <c r="H14" s="168"/>
      <c r="I14" s="168"/>
    </row>
    <row r="15" spans="1:9" s="146" customFormat="1" ht="18.75">
      <c r="A15" s="177" t="s">
        <v>37</v>
      </c>
      <c r="B15" s="168"/>
      <c r="C15" s="168"/>
      <c r="D15" s="178">
        <v>476682</v>
      </c>
      <c r="E15" s="496" t="s">
        <v>208</v>
      </c>
      <c r="F15" s="168"/>
      <c r="G15" s="178"/>
      <c r="H15" s="496"/>
      <c r="I15" s="168"/>
    </row>
    <row r="16" spans="1:9" s="146" customFormat="1" ht="17.25" customHeight="1">
      <c r="A16" s="148"/>
      <c r="B16" s="145"/>
      <c r="C16" s="145"/>
      <c r="D16" s="147"/>
      <c r="E16" s="145"/>
      <c r="F16" s="145"/>
      <c r="G16" s="147"/>
      <c r="H16" s="145"/>
      <c r="I16" s="145"/>
    </row>
    <row r="17" spans="1:9" s="146" customFormat="1" ht="18.75">
      <c r="A17" s="177" t="s">
        <v>182</v>
      </c>
      <c r="B17" s="168"/>
      <c r="C17" s="168"/>
      <c r="D17" s="178">
        <v>4513</v>
      </c>
      <c r="E17" s="496" t="s">
        <v>209</v>
      </c>
      <c r="F17" s="168"/>
      <c r="G17" s="178"/>
      <c r="H17" s="496"/>
      <c r="I17" s="168"/>
    </row>
    <row r="18" spans="1:9" s="146" customFormat="1" ht="18.75">
      <c r="A18" s="145"/>
      <c r="B18" s="145"/>
      <c r="C18" s="145"/>
      <c r="D18" s="145"/>
      <c r="E18" s="145"/>
      <c r="F18" s="145"/>
      <c r="G18" s="145"/>
      <c r="H18" s="145"/>
      <c r="I18" s="145"/>
    </row>
    <row r="19" spans="1:9" s="146" customFormat="1" ht="18.75">
      <c r="A19" s="177" t="s">
        <v>183</v>
      </c>
      <c r="B19" s="168"/>
      <c r="C19" s="168"/>
      <c r="D19" s="178">
        <v>268769</v>
      </c>
      <c r="E19" s="168" t="s">
        <v>207</v>
      </c>
      <c r="F19" s="168"/>
      <c r="G19" s="178"/>
      <c r="H19" s="168"/>
      <c r="I19" s="168"/>
    </row>
    <row r="20" spans="1:9" ht="15.75">
      <c r="A20" s="145"/>
      <c r="B20" s="145"/>
      <c r="C20" s="145"/>
      <c r="D20" s="145"/>
      <c r="E20" s="145"/>
      <c r="F20" s="145"/>
      <c r="G20" s="145"/>
      <c r="H20" s="145"/>
      <c r="I20" s="145"/>
    </row>
    <row r="21" spans="1:9" s="146" customFormat="1" ht="18.75">
      <c r="A21" s="177" t="s">
        <v>32</v>
      </c>
      <c r="B21" s="168"/>
      <c r="C21" s="168"/>
      <c r="D21" s="178">
        <v>25956</v>
      </c>
      <c r="E21" s="496" t="s">
        <v>210</v>
      </c>
      <c r="F21" s="168"/>
      <c r="G21" s="178"/>
      <c r="H21" s="496"/>
      <c r="I21" s="168"/>
    </row>
    <row r="22" spans="1:9" s="146" customFormat="1" ht="17.25" customHeight="1">
      <c r="A22" s="148"/>
      <c r="B22" s="145"/>
      <c r="C22" s="145"/>
      <c r="D22" s="147"/>
      <c r="E22" s="145"/>
      <c r="F22" s="145"/>
      <c r="G22" s="147"/>
      <c r="H22" s="145"/>
      <c r="I22" s="145"/>
    </row>
    <row r="23" spans="1:9" s="146" customFormat="1" ht="18.75">
      <c r="A23" s="177" t="s">
        <v>39</v>
      </c>
      <c r="B23" s="168"/>
      <c r="C23" s="168"/>
      <c r="D23" s="178">
        <v>8302290</v>
      </c>
      <c r="E23" s="168" t="s">
        <v>256</v>
      </c>
      <c r="F23" s="168"/>
      <c r="G23" s="178"/>
      <c r="H23" s="168"/>
      <c r="I23" s="168"/>
    </row>
    <row r="24" spans="1:9" s="146" customFormat="1" ht="18.75">
      <c r="A24" s="177"/>
      <c r="B24" s="168"/>
      <c r="C24" s="168"/>
      <c r="D24" s="178"/>
      <c r="E24" s="168"/>
      <c r="F24" s="168"/>
      <c r="G24" s="178"/>
      <c r="H24" s="168"/>
      <c r="I24" s="168"/>
    </row>
    <row r="25" spans="1:9" s="146" customFormat="1" ht="18.75">
      <c r="A25" s="177"/>
      <c r="B25" s="168"/>
      <c r="C25" s="168"/>
      <c r="D25" s="178"/>
      <c r="E25" s="168"/>
      <c r="F25" s="168"/>
      <c r="G25" s="178"/>
      <c r="H25" s="168"/>
      <c r="I25" s="168"/>
    </row>
    <row r="27" ht="12.75">
      <c r="M27" s="226"/>
    </row>
  </sheetData>
  <mergeCells count="5">
    <mergeCell ref="D7:F7"/>
    <mergeCell ref="D8:F8"/>
    <mergeCell ref="D5:F5"/>
    <mergeCell ref="G5:I5"/>
    <mergeCell ref="G7:I7"/>
  </mergeCells>
  <printOptions/>
  <pageMargins left="0.748031496062992" right="0" top="0.590551181102362" bottom="0.196850393700787" header="0.511811023622047" footer="0.1"/>
  <pageSetup firstPageNumber="3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"/>
    </sheetView>
  </sheetViews>
  <sheetFormatPr defaultColWidth="9.00390625" defaultRowHeight="16.5"/>
  <cols>
    <col min="1" max="1" width="4.00390625" style="0" customWidth="1"/>
    <col min="2" max="2" width="42.25390625" style="0" customWidth="1"/>
    <col min="3" max="3" width="13.25390625" style="288" customWidth="1"/>
    <col min="4" max="4" width="2.75390625" style="0" customWidth="1"/>
    <col min="5" max="5" width="12.50390625" style="0" customWidth="1"/>
    <col min="6" max="6" width="3.00390625" style="0" customWidth="1"/>
    <col min="7" max="7" width="9.625" style="0" customWidth="1"/>
    <col min="8" max="8" width="3.50390625" style="0" customWidth="1"/>
    <col min="9" max="9" width="14.25390625" style="0" customWidth="1"/>
    <col min="10" max="10" width="2.75390625" style="0" customWidth="1"/>
    <col min="11" max="11" width="12.50390625" style="0" customWidth="1"/>
    <col min="12" max="12" width="3.125" style="0" customWidth="1"/>
    <col min="13" max="13" width="10.125" style="0" customWidth="1"/>
  </cols>
  <sheetData>
    <row r="1" spans="1:13" ht="22.5">
      <c r="A1" s="150" t="s">
        <v>48</v>
      </c>
      <c r="B1" s="1"/>
      <c r="C1" s="28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65"/>
      <c r="B2" s="1"/>
      <c r="C2" s="286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>
      <c r="A3" s="55" t="s">
        <v>8</v>
      </c>
      <c r="B3" s="1"/>
      <c r="C3" s="286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9.75" customHeight="1">
      <c r="A4" s="56"/>
      <c r="B4" s="1"/>
      <c r="C4" s="286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7" ht="16.5">
      <c r="A5" s="1"/>
      <c r="B5" s="1"/>
      <c r="C5" s="712" t="s">
        <v>164</v>
      </c>
      <c r="D5" s="712"/>
      <c r="E5" s="712"/>
      <c r="F5" s="712"/>
      <c r="G5" s="712"/>
      <c r="H5" s="1"/>
      <c r="I5" s="712" t="s">
        <v>146</v>
      </c>
      <c r="J5" s="712"/>
      <c r="K5" s="712"/>
      <c r="L5" s="712"/>
      <c r="M5" s="712"/>
      <c r="N5" s="7"/>
      <c r="O5" s="7"/>
      <c r="P5" s="7"/>
      <c r="Q5" s="7"/>
    </row>
    <row r="6" spans="1:17" ht="16.5">
      <c r="A6" s="1"/>
      <c r="B6" s="1"/>
      <c r="C6" s="713" t="s">
        <v>249</v>
      </c>
      <c r="D6" s="713"/>
      <c r="E6" s="713"/>
      <c r="F6" s="713"/>
      <c r="G6" s="713"/>
      <c r="H6" s="1"/>
      <c r="I6" s="713" t="s">
        <v>249</v>
      </c>
      <c r="J6" s="713"/>
      <c r="K6" s="713"/>
      <c r="L6" s="713"/>
      <c r="M6" s="713"/>
      <c r="N6" s="7"/>
      <c r="O6" s="7"/>
      <c r="P6" s="7"/>
      <c r="Q6" s="7"/>
    </row>
    <row r="7" spans="1:17" ht="16.5">
      <c r="A7" s="1"/>
      <c r="B7" s="1"/>
      <c r="C7" s="429" t="s">
        <v>408</v>
      </c>
      <c r="D7" s="5"/>
      <c r="E7" s="522" t="s">
        <v>250</v>
      </c>
      <c r="F7" s="5"/>
      <c r="G7" s="433" t="s">
        <v>9</v>
      </c>
      <c r="H7" s="1"/>
      <c r="I7" s="429" t="s">
        <v>408</v>
      </c>
      <c r="J7" s="5"/>
      <c r="K7" s="522" t="s">
        <v>250</v>
      </c>
      <c r="L7" s="5"/>
      <c r="M7" s="433" t="s">
        <v>9</v>
      </c>
      <c r="N7" s="7"/>
      <c r="O7" s="7"/>
      <c r="P7" s="7"/>
      <c r="Q7" s="7"/>
    </row>
    <row r="8" spans="1:17" ht="4.5" customHeight="1">
      <c r="A8" s="1"/>
      <c r="B8" s="1"/>
      <c r="C8" s="305"/>
      <c r="D8" s="1"/>
      <c r="E8" s="286"/>
      <c r="F8" s="1"/>
      <c r="G8" s="57"/>
      <c r="H8" s="1"/>
      <c r="I8" s="62"/>
      <c r="J8" s="1"/>
      <c r="K8" s="1"/>
      <c r="L8" s="1"/>
      <c r="M8" s="1"/>
      <c r="N8" s="7"/>
      <c r="O8" s="7"/>
      <c r="P8" s="7"/>
      <c r="Q8" s="7"/>
    </row>
    <row r="9" spans="1:17" ht="18.75">
      <c r="A9" s="62" t="s">
        <v>129</v>
      </c>
      <c r="B9" s="62"/>
      <c r="C9" s="404">
        <v>20536.462824</v>
      </c>
      <c r="D9" s="1"/>
      <c r="E9" s="464">
        <v>13248.820503636</v>
      </c>
      <c r="F9" s="1"/>
      <c r="G9" s="162">
        <f>(C9-E9)/E9*100</f>
        <v>55.00597067009838</v>
      </c>
      <c r="H9" s="1"/>
      <c r="I9" s="225">
        <v>161.080972</v>
      </c>
      <c r="J9" s="58"/>
      <c r="K9" s="465">
        <v>88.885429221</v>
      </c>
      <c r="L9" s="58"/>
      <c r="M9" s="162">
        <v>81.21</v>
      </c>
      <c r="N9" s="7"/>
      <c r="O9" s="7"/>
      <c r="P9" s="7"/>
      <c r="Q9" s="7"/>
    </row>
    <row r="10" spans="2:17" ht="12" customHeight="1">
      <c r="B10" s="62"/>
      <c r="C10" s="305"/>
      <c r="D10" s="1"/>
      <c r="E10" s="286"/>
      <c r="F10" s="1"/>
      <c r="G10" s="164"/>
      <c r="H10" s="1"/>
      <c r="I10" s="60"/>
      <c r="J10" s="1"/>
      <c r="K10" s="53"/>
      <c r="L10" s="1"/>
      <c r="M10" s="162"/>
      <c r="N10" s="7"/>
      <c r="O10" s="7"/>
      <c r="P10" s="7"/>
      <c r="Q10" s="7"/>
    </row>
    <row r="11" spans="1:17" ht="16.5">
      <c r="A11" s="62" t="s">
        <v>124</v>
      </c>
      <c r="B11" s="62"/>
      <c r="C11" s="310">
        <v>1048</v>
      </c>
      <c r="D11" s="1"/>
      <c r="E11" s="314">
        <v>975</v>
      </c>
      <c r="F11" s="1"/>
      <c r="G11" s="162">
        <f>(C11-E11)/E11*100</f>
        <v>7.487179487179488</v>
      </c>
      <c r="H11" s="1"/>
      <c r="I11" s="60">
        <v>193</v>
      </c>
      <c r="J11" s="61"/>
      <c r="K11" s="53">
        <v>198</v>
      </c>
      <c r="L11" s="61"/>
      <c r="M11" s="162">
        <f aca="true" t="shared" si="0" ref="M11:M20">(I11-K11)/K11*100</f>
        <v>-2.525252525252525</v>
      </c>
      <c r="N11" s="7"/>
      <c r="O11" s="7"/>
      <c r="P11" s="7"/>
      <c r="Q11" s="7"/>
    </row>
    <row r="12" spans="1:17" ht="12" customHeight="1">
      <c r="A12" s="62"/>
      <c r="B12" s="62"/>
      <c r="C12" s="305"/>
      <c r="D12" s="1"/>
      <c r="E12" s="286"/>
      <c r="F12" s="1"/>
      <c r="G12" s="163"/>
      <c r="H12" s="1"/>
      <c r="I12" s="60"/>
      <c r="J12" s="1"/>
      <c r="K12" s="53"/>
      <c r="L12" s="1"/>
      <c r="M12" s="162"/>
      <c r="N12" s="7"/>
      <c r="O12" s="7"/>
      <c r="P12" s="7"/>
      <c r="Q12" s="7"/>
    </row>
    <row r="13" spans="1:17" ht="16.5">
      <c r="A13" s="62" t="s">
        <v>300</v>
      </c>
      <c r="B13" s="62"/>
      <c r="C13" s="305">
        <v>82</v>
      </c>
      <c r="D13" s="1" t="s">
        <v>111</v>
      </c>
      <c r="E13" s="286">
        <v>56</v>
      </c>
      <c r="F13" s="528" t="s">
        <v>257</v>
      </c>
      <c r="G13" s="162">
        <f>(C13-E13)/E13*100</f>
        <v>46.42857142857143</v>
      </c>
      <c r="H13" s="1"/>
      <c r="I13" s="60">
        <v>2</v>
      </c>
      <c r="J13" s="1"/>
      <c r="K13" s="53">
        <v>6</v>
      </c>
      <c r="L13" s="1"/>
      <c r="M13" s="162">
        <f t="shared" si="0"/>
        <v>-66.66666666666666</v>
      </c>
      <c r="N13" s="7"/>
      <c r="O13" s="7"/>
      <c r="P13" s="7"/>
      <c r="Q13" s="7"/>
    </row>
    <row r="14" spans="1:17" ht="11.25" customHeight="1">
      <c r="A14" s="62"/>
      <c r="B14" s="62"/>
      <c r="C14" s="305"/>
      <c r="D14" s="1"/>
      <c r="E14" s="286"/>
      <c r="F14" s="1"/>
      <c r="G14" s="163"/>
      <c r="H14" s="1"/>
      <c r="I14" s="60"/>
      <c r="J14" s="1"/>
      <c r="K14" s="53"/>
      <c r="L14" s="1"/>
      <c r="M14" s="162"/>
      <c r="N14" s="7"/>
      <c r="O14" s="7"/>
      <c r="P14" s="7"/>
      <c r="Q14" s="7"/>
    </row>
    <row r="15" spans="1:17" ht="18" customHeight="1">
      <c r="A15" s="62" t="s">
        <v>127</v>
      </c>
      <c r="B15" s="62"/>
      <c r="C15" s="305">
        <v>9</v>
      </c>
      <c r="D15" s="193"/>
      <c r="E15" s="286">
        <v>15</v>
      </c>
      <c r="F15" s="193"/>
      <c r="G15" s="162">
        <f>(C15-E15)/E15*100</f>
        <v>-40</v>
      </c>
      <c r="I15" s="60">
        <v>7</v>
      </c>
      <c r="J15" s="471" t="s">
        <v>171</v>
      </c>
      <c r="K15" s="53">
        <v>9</v>
      </c>
      <c r="L15" s="290" t="s">
        <v>128</v>
      </c>
      <c r="M15" s="162">
        <f t="shared" si="0"/>
        <v>-22.22222222222222</v>
      </c>
      <c r="N15" s="7"/>
      <c r="O15" s="7"/>
      <c r="P15" s="7"/>
      <c r="Q15" s="7"/>
    </row>
    <row r="16" spans="1:17" ht="12" customHeight="1">
      <c r="A16" s="62"/>
      <c r="B16" s="62"/>
      <c r="C16" s="310"/>
      <c r="D16" s="1"/>
      <c r="E16" s="314"/>
      <c r="F16" s="1"/>
      <c r="G16" s="164"/>
      <c r="H16" s="1"/>
      <c r="I16" s="60"/>
      <c r="J16" s="1"/>
      <c r="K16" s="53"/>
      <c r="L16" s="1"/>
      <c r="M16" s="162"/>
      <c r="N16" s="7"/>
      <c r="O16" s="7"/>
      <c r="P16" s="7"/>
      <c r="Q16" s="7"/>
    </row>
    <row r="17" spans="1:17" ht="16.5">
      <c r="A17" s="62" t="s">
        <v>11</v>
      </c>
      <c r="B17" s="62"/>
      <c r="C17" s="310">
        <v>5896</v>
      </c>
      <c r="D17" s="1"/>
      <c r="E17" s="314">
        <v>3184</v>
      </c>
      <c r="F17" s="1"/>
      <c r="G17" s="162">
        <f>(C17-E17)/E17*100</f>
        <v>85.17587939698493</v>
      </c>
      <c r="H17" s="1"/>
      <c r="I17" s="60">
        <v>196</v>
      </c>
      <c r="J17" s="61"/>
      <c r="K17" s="53">
        <v>199</v>
      </c>
      <c r="L17" s="61"/>
      <c r="M17" s="162">
        <f t="shared" si="0"/>
        <v>-1.507537688442211</v>
      </c>
      <c r="N17" s="7"/>
      <c r="O17" s="7"/>
      <c r="P17" s="7"/>
      <c r="Q17" s="7"/>
    </row>
    <row r="18" spans="1:17" ht="16.5">
      <c r="A18" s="1" t="s">
        <v>49</v>
      </c>
      <c r="B18" s="62"/>
      <c r="C18" s="310">
        <v>1051</v>
      </c>
      <c r="D18" s="53"/>
      <c r="E18" s="314">
        <v>979</v>
      </c>
      <c r="F18" s="53"/>
      <c r="G18" s="162">
        <f>(C18-E18)/E18*100</f>
        <v>7.354443309499489</v>
      </c>
      <c r="H18" s="1"/>
      <c r="I18" s="60">
        <v>193</v>
      </c>
      <c r="J18" s="61"/>
      <c r="K18" s="53">
        <v>198</v>
      </c>
      <c r="L18" s="61"/>
      <c r="M18" s="162">
        <f t="shared" si="0"/>
        <v>-2.525252525252525</v>
      </c>
      <c r="N18" s="7"/>
      <c r="O18" s="7"/>
      <c r="P18" s="7"/>
      <c r="Q18" s="7"/>
    </row>
    <row r="19" spans="1:17" ht="16.5">
      <c r="A19" s="1" t="s">
        <v>50</v>
      </c>
      <c r="B19" s="62"/>
      <c r="C19" s="310"/>
      <c r="D19" s="1"/>
      <c r="E19" s="314"/>
      <c r="F19" s="1"/>
      <c r="G19" s="162"/>
      <c r="H19" s="1"/>
      <c r="I19" s="60"/>
      <c r="J19" s="61"/>
      <c r="K19" s="53"/>
      <c r="L19" s="61"/>
      <c r="M19" s="162"/>
      <c r="N19" s="7"/>
      <c r="O19" s="7"/>
      <c r="P19" s="7"/>
      <c r="Q19" s="7"/>
    </row>
    <row r="20" spans="1:17" ht="16.5">
      <c r="A20" s="1" t="s">
        <v>211</v>
      </c>
      <c r="B20" s="62"/>
      <c r="C20" s="310">
        <v>30</v>
      </c>
      <c r="D20" s="1"/>
      <c r="E20" s="314">
        <v>27</v>
      </c>
      <c r="F20" s="1"/>
      <c r="G20" s="162">
        <f>(C20-E20)/E20*100</f>
        <v>11.11111111111111</v>
      </c>
      <c r="H20" s="1"/>
      <c r="I20" s="60">
        <v>3</v>
      </c>
      <c r="J20" s="61"/>
      <c r="K20" s="53">
        <v>1</v>
      </c>
      <c r="L20" s="61"/>
      <c r="M20" s="162">
        <f t="shared" si="0"/>
        <v>200</v>
      </c>
      <c r="N20" s="7"/>
      <c r="O20" s="7"/>
      <c r="P20" s="7"/>
      <c r="Q20" s="7"/>
    </row>
    <row r="21" spans="1:17" ht="16.5">
      <c r="A21" s="1" t="s">
        <v>125</v>
      </c>
      <c r="B21" s="62"/>
      <c r="C21" s="310">
        <v>4483</v>
      </c>
      <c r="D21" s="1"/>
      <c r="E21" s="314">
        <v>1959</v>
      </c>
      <c r="F21" s="1"/>
      <c r="G21" s="162">
        <f>(C21-E21)/E21*100</f>
        <v>128.84124553343543</v>
      </c>
      <c r="H21" s="1"/>
      <c r="I21" s="64" t="s">
        <v>68</v>
      </c>
      <c r="J21" s="61"/>
      <c r="K21" s="466" t="s">
        <v>68</v>
      </c>
      <c r="L21" s="61"/>
      <c r="M21" s="162"/>
      <c r="N21" s="7"/>
      <c r="O21" s="7"/>
      <c r="P21" s="7"/>
      <c r="Q21" s="7"/>
    </row>
    <row r="22" spans="1:17" ht="16.5" customHeight="1">
      <c r="A22" s="1" t="s">
        <v>212</v>
      </c>
      <c r="B22" s="1"/>
      <c r="C22" s="310">
        <v>131</v>
      </c>
      <c r="D22" s="1"/>
      <c r="E22" s="314">
        <v>24</v>
      </c>
      <c r="F22" s="1"/>
      <c r="G22" s="162">
        <f>(C22-E22)/E22*100</f>
        <v>445.8333333333333</v>
      </c>
      <c r="H22" s="1"/>
      <c r="I22" s="64" t="s">
        <v>68</v>
      </c>
      <c r="J22" s="61"/>
      <c r="K22" s="466" t="s">
        <v>68</v>
      </c>
      <c r="L22" s="61"/>
      <c r="M22" s="162"/>
      <c r="N22" s="7"/>
      <c r="O22" s="7"/>
      <c r="P22" s="7"/>
      <c r="Q22" s="7"/>
    </row>
    <row r="23" spans="1:17" ht="16.5">
      <c r="A23" s="1" t="s">
        <v>71</v>
      </c>
      <c r="B23" s="62"/>
      <c r="C23" s="310">
        <v>175</v>
      </c>
      <c r="D23" s="1"/>
      <c r="E23" s="314">
        <v>180</v>
      </c>
      <c r="F23" s="1"/>
      <c r="G23" s="162">
        <f>(C23-E23)/E23*100</f>
        <v>-2.7777777777777777</v>
      </c>
      <c r="H23" s="1"/>
      <c r="I23" s="64" t="s">
        <v>68</v>
      </c>
      <c r="J23" s="61"/>
      <c r="K23" s="466" t="s">
        <v>68</v>
      </c>
      <c r="L23" s="61"/>
      <c r="M23" s="162"/>
      <c r="N23" s="7"/>
      <c r="O23" s="7"/>
      <c r="P23" s="7"/>
      <c r="Q23" s="7"/>
    </row>
    <row r="24" spans="1:17" ht="16.5">
      <c r="A24" s="1" t="s">
        <v>78</v>
      </c>
      <c r="B24" s="62"/>
      <c r="C24" s="310"/>
      <c r="D24" s="1"/>
      <c r="E24" s="314"/>
      <c r="F24" s="1"/>
      <c r="G24" s="162"/>
      <c r="H24" s="1"/>
      <c r="I24" s="64"/>
      <c r="J24" s="61"/>
      <c r="K24" s="466"/>
      <c r="L24" s="61"/>
      <c r="M24" s="162"/>
      <c r="N24" s="7"/>
      <c r="O24" s="7"/>
      <c r="P24" s="7"/>
      <c r="Q24" s="7"/>
    </row>
    <row r="25" spans="1:17" ht="18.75">
      <c r="A25" s="1" t="s">
        <v>80</v>
      </c>
      <c r="B25" s="62"/>
      <c r="C25" s="310">
        <v>17</v>
      </c>
      <c r="D25" s="1"/>
      <c r="E25" s="314">
        <v>9</v>
      </c>
      <c r="F25" s="1"/>
      <c r="G25" s="162">
        <f>(C25-E25)/E25*100</f>
        <v>88.88888888888889</v>
      </c>
      <c r="H25" s="1"/>
      <c r="I25" s="64" t="s">
        <v>68</v>
      </c>
      <c r="J25" s="61"/>
      <c r="K25" s="466" t="s">
        <v>68</v>
      </c>
      <c r="L25" s="61"/>
      <c r="M25" s="162"/>
      <c r="N25" s="7"/>
      <c r="O25" s="7"/>
      <c r="P25" s="7"/>
      <c r="Q25" s="7"/>
    </row>
    <row r="26" spans="1:17" ht="16.5">
      <c r="A26" s="1" t="s">
        <v>77</v>
      </c>
      <c r="B26" s="62"/>
      <c r="C26" s="310">
        <v>7</v>
      </c>
      <c r="D26" s="1"/>
      <c r="E26" s="314">
        <v>5</v>
      </c>
      <c r="F26" s="1"/>
      <c r="G26" s="162">
        <f>(C26-E26)/E26*100</f>
        <v>40</v>
      </c>
      <c r="H26" s="1"/>
      <c r="I26" s="64" t="s">
        <v>68</v>
      </c>
      <c r="J26" s="61"/>
      <c r="K26" s="466" t="s">
        <v>68</v>
      </c>
      <c r="L26" s="61"/>
      <c r="M26" s="162"/>
      <c r="N26" s="7"/>
      <c r="O26" s="7"/>
      <c r="P26" s="7"/>
      <c r="Q26" s="7"/>
    </row>
    <row r="27" spans="1:17" ht="16.5">
      <c r="A27" s="1" t="s">
        <v>295</v>
      </c>
      <c r="B27" s="62"/>
      <c r="C27" s="310">
        <v>2</v>
      </c>
      <c r="D27" s="1"/>
      <c r="E27" s="314">
        <v>1</v>
      </c>
      <c r="F27" s="1"/>
      <c r="G27" s="162">
        <f>(C27-E27)/E27*100</f>
        <v>100</v>
      </c>
      <c r="H27" s="1"/>
      <c r="I27" s="64" t="s">
        <v>68</v>
      </c>
      <c r="J27" s="61"/>
      <c r="K27" s="466" t="s">
        <v>68</v>
      </c>
      <c r="L27" s="61"/>
      <c r="M27" s="162"/>
      <c r="N27" s="7"/>
      <c r="O27" s="7"/>
      <c r="P27" s="7"/>
      <c r="Q27" s="7"/>
    </row>
    <row r="28" spans="1:17" ht="12" customHeight="1">
      <c r="A28" s="1"/>
      <c r="B28" s="62"/>
      <c r="C28" s="311"/>
      <c r="D28" s="1"/>
      <c r="E28" s="61"/>
      <c r="F28" s="1"/>
      <c r="G28" s="162"/>
      <c r="H28" s="1"/>
      <c r="I28" s="60"/>
      <c r="J28" s="61"/>
      <c r="K28" s="53"/>
      <c r="L28" s="1"/>
      <c r="M28" s="162"/>
      <c r="N28" s="7"/>
      <c r="O28" s="7"/>
      <c r="P28" s="7"/>
      <c r="Q28" s="7"/>
    </row>
    <row r="29" spans="1:13" s="552" customFormat="1" ht="12">
      <c r="A29" s="545" t="s">
        <v>72</v>
      </c>
      <c r="B29" s="546"/>
      <c r="C29" s="547"/>
      <c r="D29" s="545"/>
      <c r="E29" s="548"/>
      <c r="F29" s="545"/>
      <c r="G29" s="549"/>
      <c r="H29" s="545"/>
      <c r="I29" s="550"/>
      <c r="J29" s="548"/>
      <c r="K29" s="551"/>
      <c r="L29" s="545"/>
      <c r="M29" s="549"/>
    </row>
    <row r="30" spans="1:17" ht="16.5">
      <c r="A30" s="291" t="s">
        <v>135</v>
      </c>
      <c r="B30" s="553" t="s">
        <v>139</v>
      </c>
      <c r="C30" s="547"/>
      <c r="D30" s="545"/>
      <c r="E30" s="548"/>
      <c r="F30" s="545"/>
      <c r="G30" s="549"/>
      <c r="H30" s="545"/>
      <c r="I30" s="550"/>
      <c r="J30" s="548"/>
      <c r="K30" s="551"/>
      <c r="L30" s="1"/>
      <c r="M30" s="59"/>
      <c r="N30" s="7"/>
      <c r="O30" s="7"/>
      <c r="P30" s="7"/>
      <c r="Q30" s="7"/>
    </row>
    <row r="31" spans="1:17" ht="12" customHeight="1">
      <c r="A31" s="292"/>
      <c r="B31" s="553" t="s">
        <v>147</v>
      </c>
      <c r="C31" s="547"/>
      <c r="D31" s="545"/>
      <c r="E31" s="548"/>
      <c r="F31" s="545"/>
      <c r="G31" s="549"/>
      <c r="H31" s="545"/>
      <c r="I31" s="550"/>
      <c r="J31" s="548"/>
      <c r="K31" s="551"/>
      <c r="L31" s="1"/>
      <c r="M31" s="59"/>
      <c r="N31" s="7"/>
      <c r="O31" s="7"/>
      <c r="P31" s="7"/>
      <c r="Q31" s="7"/>
    </row>
    <row r="32" spans="1:17" ht="16.5">
      <c r="A32" s="1" t="s">
        <v>136</v>
      </c>
      <c r="B32" s="545" t="s">
        <v>75</v>
      </c>
      <c r="C32" s="547"/>
      <c r="D32" s="545"/>
      <c r="E32" s="548"/>
      <c r="F32" s="545"/>
      <c r="G32" s="549"/>
      <c r="H32" s="545"/>
      <c r="I32" s="550"/>
      <c r="J32" s="548"/>
      <c r="K32" s="551"/>
      <c r="L32" s="1"/>
      <c r="N32" s="7"/>
      <c r="O32" s="7"/>
      <c r="P32" s="7"/>
      <c r="Q32" s="7"/>
    </row>
    <row r="33" spans="1:256" ht="16.5">
      <c r="A33" t="s">
        <v>140</v>
      </c>
      <c r="B33" s="545" t="s">
        <v>409</v>
      </c>
      <c r="C33" s="554"/>
      <c r="D33" s="545"/>
      <c r="E33" s="545"/>
      <c r="F33" s="545"/>
      <c r="G33" s="545"/>
      <c r="H33" s="545"/>
      <c r="I33" s="545"/>
      <c r="J33" s="545"/>
      <c r="K33" s="545"/>
      <c r="L33" s="1"/>
      <c r="M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6.5">
      <c r="A34" s="528" t="s">
        <v>257</v>
      </c>
      <c r="B34" s="545" t="s">
        <v>213</v>
      </c>
      <c r="C34" s="554"/>
      <c r="D34" s="545"/>
      <c r="E34" s="545"/>
      <c r="F34" s="545"/>
      <c r="G34" s="545"/>
      <c r="H34" s="545"/>
      <c r="I34" s="545"/>
      <c r="J34" s="545"/>
      <c r="K34" s="545"/>
      <c r="L34" s="1"/>
      <c r="M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8.75" customHeight="1">
      <c r="A35" s="471" t="s">
        <v>171</v>
      </c>
      <c r="B35" s="545" t="s">
        <v>439</v>
      </c>
      <c r="C35" s="554"/>
      <c r="D35" s="545"/>
      <c r="E35" s="545"/>
      <c r="F35" s="545"/>
      <c r="G35" s="545"/>
      <c r="H35" s="545"/>
      <c r="I35" s="545"/>
      <c r="J35" s="545"/>
      <c r="K35" s="54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8" customHeight="1">
      <c r="A36" s="290" t="s">
        <v>137</v>
      </c>
      <c r="B36" s="545" t="s">
        <v>438</v>
      </c>
      <c r="C36" s="554"/>
      <c r="D36" s="545"/>
      <c r="E36" s="545"/>
      <c r="F36" s="545"/>
      <c r="G36" s="545"/>
      <c r="H36" s="545"/>
      <c r="I36" s="545"/>
      <c r="J36" s="545"/>
      <c r="K36" s="545"/>
      <c r="L36" s="1"/>
      <c r="M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6.5" customHeight="1">
      <c r="A37" s="193" t="s">
        <v>115</v>
      </c>
      <c r="B37" s="545" t="s">
        <v>214</v>
      </c>
      <c r="C37" s="554"/>
      <c r="D37" s="545"/>
      <c r="E37" s="545"/>
      <c r="F37" s="545"/>
      <c r="G37" s="545"/>
      <c r="H37" s="545"/>
      <c r="I37" s="545"/>
      <c r="J37" s="545"/>
      <c r="K37" s="54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6.5" customHeight="1">
      <c r="A38" s="192" t="s">
        <v>138</v>
      </c>
      <c r="B38" s="545" t="s">
        <v>275</v>
      </c>
      <c r="C38" s="554"/>
      <c r="D38" s="545"/>
      <c r="E38" s="545"/>
      <c r="F38" s="545"/>
      <c r="G38" s="545"/>
      <c r="H38" s="545"/>
      <c r="I38" s="545"/>
      <c r="J38" s="545"/>
      <c r="K38" s="545"/>
      <c r="L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6.5" customHeight="1">
      <c r="A39" s="555" t="s">
        <v>294</v>
      </c>
      <c r="B39" s="554" t="s">
        <v>279</v>
      </c>
      <c r="C39" s="554"/>
      <c r="D39" s="545"/>
      <c r="E39" s="545"/>
      <c r="F39" s="545"/>
      <c r="G39" s="545"/>
      <c r="H39" s="545"/>
      <c r="I39" s="545"/>
      <c r="J39" s="545"/>
      <c r="K39" s="545"/>
      <c r="L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6.5">
      <c r="A40" s="1"/>
      <c r="B40" s="1"/>
      <c r="C40" s="286"/>
      <c r="D40" s="1"/>
      <c r="E40" s="1"/>
      <c r="F40" s="1"/>
      <c r="G40" s="1"/>
      <c r="H40" s="1"/>
      <c r="I40" s="1"/>
      <c r="J40" s="1"/>
      <c r="K40" s="1"/>
      <c r="L40" s="1"/>
      <c r="M40" s="293"/>
      <c r="N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6.5">
      <c r="A41" s="1"/>
      <c r="B41" s="1"/>
      <c r="C41" s="28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23.25">
      <c r="A42" s="471"/>
      <c r="B42" s="1"/>
      <c r="C42" s="28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17" ht="16.5">
      <c r="A43" s="7"/>
      <c r="B43" s="1"/>
      <c r="C43" s="310"/>
      <c r="D43" s="1"/>
      <c r="E43" s="61"/>
      <c r="F43" s="1"/>
      <c r="G43" s="59"/>
      <c r="H43" s="1"/>
      <c r="I43" s="60"/>
      <c r="J43" s="61"/>
      <c r="K43" s="61"/>
      <c r="L43" s="1"/>
      <c r="M43" s="59"/>
      <c r="N43" s="7"/>
      <c r="O43" s="7"/>
      <c r="P43" s="7"/>
      <c r="Q43" s="7"/>
    </row>
    <row r="44" spans="1:13" ht="16.5">
      <c r="A44" s="1"/>
      <c r="B44" s="1"/>
      <c r="C44" s="286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4">
    <mergeCell ref="C5:G5"/>
    <mergeCell ref="C6:G6"/>
    <mergeCell ref="I5:M5"/>
    <mergeCell ref="I6:M6"/>
  </mergeCells>
  <printOptions horizontalCentered="1"/>
  <pageMargins left="0.0393700787401575" right="0" top="0.118110236220472" bottom="0" header="0.511811023622047" footer="0.1"/>
  <pageSetup firstPageNumber="4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A1" sqref="A1"/>
    </sheetView>
  </sheetViews>
  <sheetFormatPr defaultColWidth="9.00390625" defaultRowHeight="16.5"/>
  <cols>
    <col min="1" max="1" width="2.75390625" style="288" customWidth="1"/>
    <col min="2" max="2" width="37.00390625" style="288" customWidth="1"/>
    <col min="3" max="3" width="18.75390625" style="288" customWidth="1"/>
    <col min="4" max="4" width="2.625" style="288" customWidth="1"/>
    <col min="5" max="5" width="16.50390625" style="288" customWidth="1"/>
    <col min="6" max="6" width="1.625" style="288" customWidth="1"/>
    <col min="7" max="7" width="12.75390625" style="288" customWidth="1"/>
    <col min="8" max="8" width="3.50390625" style="288" customWidth="1"/>
    <col min="9" max="9" width="16.25390625" style="288" customWidth="1"/>
    <col min="10" max="10" width="1.875" style="288" customWidth="1"/>
    <col min="11" max="11" width="15.625" style="296" customWidth="1"/>
    <col min="12" max="12" width="1.75390625" style="288" customWidth="1"/>
    <col min="13" max="13" width="10.125" style="288" customWidth="1"/>
    <col min="14" max="16384" width="9.00390625" style="288" customWidth="1"/>
  </cols>
  <sheetData>
    <row r="1" ht="17.25" customHeight="1">
      <c r="A1" s="294" t="s">
        <v>162</v>
      </c>
    </row>
    <row r="2" spans="1:17" ht="15" customHeight="1">
      <c r="A2" s="286"/>
      <c r="B2" s="286"/>
      <c r="C2" s="714" t="s">
        <v>142</v>
      </c>
      <c r="D2" s="714"/>
      <c r="E2" s="714"/>
      <c r="F2" s="286"/>
      <c r="G2" s="295"/>
      <c r="H2" s="286"/>
      <c r="I2" s="714" t="s">
        <v>143</v>
      </c>
      <c r="J2" s="715"/>
      <c r="K2" s="715"/>
      <c r="L2" s="286"/>
      <c r="M2" s="295"/>
      <c r="N2" s="296"/>
      <c r="O2" s="296"/>
      <c r="P2" s="296"/>
      <c r="Q2" s="296"/>
    </row>
    <row r="3" spans="1:17" ht="15" customHeight="1">
      <c r="A3" s="286"/>
      <c r="B3" s="286"/>
      <c r="C3" s="297" t="s">
        <v>156</v>
      </c>
      <c r="E3" s="295" t="s">
        <v>156</v>
      </c>
      <c r="F3" s="286"/>
      <c r="G3" s="286"/>
      <c r="H3" s="286"/>
      <c r="I3" s="297" t="s">
        <v>156</v>
      </c>
      <c r="J3" s="450"/>
      <c r="K3" s="295" t="s">
        <v>156</v>
      </c>
      <c r="L3" s="286"/>
      <c r="M3" s="286"/>
      <c r="N3" s="296"/>
      <c r="O3" s="296"/>
      <c r="P3" s="296"/>
      <c r="Q3" s="296"/>
    </row>
    <row r="4" spans="1:17" ht="15" customHeight="1">
      <c r="A4" s="716"/>
      <c r="B4" s="716"/>
      <c r="C4" s="678">
        <v>2007</v>
      </c>
      <c r="D4" s="299"/>
      <c r="E4" s="300" t="s">
        <v>153</v>
      </c>
      <c r="F4" s="299"/>
      <c r="G4" s="532" t="s">
        <v>51</v>
      </c>
      <c r="H4" s="286"/>
      <c r="I4" s="678">
        <v>2007</v>
      </c>
      <c r="J4" s="299"/>
      <c r="K4" s="300" t="s">
        <v>153</v>
      </c>
      <c r="L4" s="299"/>
      <c r="M4" s="532" t="s">
        <v>51</v>
      </c>
      <c r="N4" s="296"/>
      <c r="O4" s="296"/>
      <c r="P4" s="296"/>
      <c r="Q4" s="296"/>
    </row>
    <row r="5" spans="1:17" ht="15.75" customHeight="1">
      <c r="A5" s="303" t="s">
        <v>130</v>
      </c>
      <c r="B5" s="301"/>
      <c r="C5" s="521">
        <f>540217.01+58131.67+8415.05+791310.99+125.68+31480.4</f>
        <v>1429680.8</v>
      </c>
      <c r="D5" s="302"/>
      <c r="E5" s="441">
        <f>SUM(E7:E19)</f>
        <v>841768.3423049999</v>
      </c>
      <c r="F5" s="302"/>
      <c r="G5" s="304">
        <f>(C5-E5)/E5*100</f>
        <v>69.842547901615</v>
      </c>
      <c r="H5" s="286"/>
      <c r="I5" s="521">
        <v>18266.3</v>
      </c>
      <c r="J5" s="302"/>
      <c r="K5" s="441">
        <f>SUM(K7:K19)</f>
        <v>8512.84167</v>
      </c>
      <c r="L5" s="302"/>
      <c r="M5" s="304">
        <f>(I5-K5)/K5*100</f>
        <v>114.573472737923</v>
      </c>
      <c r="N5" s="296"/>
      <c r="O5" s="296"/>
      <c r="P5" s="296"/>
      <c r="Q5" s="296"/>
    </row>
    <row r="6" spans="1:17" ht="15.75" customHeight="1">
      <c r="A6" s="305" t="s">
        <v>131</v>
      </c>
      <c r="B6" s="305"/>
      <c r="C6" s="306">
        <v>540217.01</v>
      </c>
      <c r="D6" s="307"/>
      <c r="E6" s="308">
        <f>E7+E8</f>
        <v>516011.98198900005</v>
      </c>
      <c r="F6" s="286"/>
      <c r="G6" s="304">
        <f>(C6-E6)/E6*100</f>
        <v>4.690787976996229</v>
      </c>
      <c r="H6" s="286"/>
      <c r="I6" s="306">
        <v>18260.3</v>
      </c>
      <c r="J6" s="307"/>
      <c r="K6" s="308">
        <f>K7+K8</f>
        <v>8512.84167</v>
      </c>
      <c r="L6" s="286"/>
      <c r="M6" s="304">
        <f>(I6-K6)/K6*100</f>
        <v>114.50299098538268</v>
      </c>
      <c r="N6" s="296"/>
      <c r="O6" s="296"/>
      <c r="P6" s="296"/>
      <c r="Q6" s="296"/>
    </row>
    <row r="7" spans="1:17" ht="15.75" customHeight="1">
      <c r="A7" s="286" t="s">
        <v>104</v>
      </c>
      <c r="B7" s="286"/>
      <c r="C7" s="306">
        <v>288629.52</v>
      </c>
      <c r="D7" s="307"/>
      <c r="E7" s="308">
        <v>332083.19280500006</v>
      </c>
      <c r="F7" s="286"/>
      <c r="G7" s="304">
        <f>(C7-E7)/E7*100</f>
        <v>-13.085176770905152</v>
      </c>
      <c r="H7" s="286"/>
      <c r="I7" s="306">
        <v>1993.55</v>
      </c>
      <c r="J7" s="307"/>
      <c r="K7" s="308">
        <v>1769.2130000000002</v>
      </c>
      <c r="L7" s="286"/>
      <c r="M7" s="304">
        <f>(I7-K7)/K7*100</f>
        <v>12.680044743058055</v>
      </c>
      <c r="N7" s="309"/>
      <c r="O7" s="296"/>
      <c r="P7" s="296"/>
      <c r="Q7" s="296"/>
    </row>
    <row r="8" spans="1:17" ht="15.75" customHeight="1">
      <c r="A8" s="286" t="s">
        <v>105</v>
      </c>
      <c r="B8" s="286"/>
      <c r="C8" s="306">
        <f>+C6-C7</f>
        <v>251587.49</v>
      </c>
      <c r="D8" s="307"/>
      <c r="E8" s="308">
        <v>183928.789184</v>
      </c>
      <c r="F8" s="286"/>
      <c r="G8" s="304">
        <f>(C8-E8)/E8*100</f>
        <v>36.78526951445056</v>
      </c>
      <c r="H8" s="286"/>
      <c r="I8" s="306">
        <f>2102.42+10263.44+3900.8</f>
        <v>16266.66</v>
      </c>
      <c r="J8" s="307"/>
      <c r="K8" s="308">
        <v>6743.628669999999</v>
      </c>
      <c r="L8" s="286"/>
      <c r="M8" s="304">
        <f>(I8-K8)/K8*100</f>
        <v>141.21523879813512</v>
      </c>
      <c r="N8" s="296"/>
      <c r="O8" s="296"/>
      <c r="P8" s="296"/>
      <c r="Q8" s="296"/>
    </row>
    <row r="9" spans="1:17" ht="3" customHeight="1">
      <c r="A9" s="296"/>
      <c r="B9" s="286"/>
      <c r="C9" s="310"/>
      <c r="D9" s="286"/>
      <c r="E9" s="311"/>
      <c r="F9" s="286"/>
      <c r="G9" s="312"/>
      <c r="H9" s="286"/>
      <c r="I9" s="310"/>
      <c r="J9" s="311"/>
      <c r="K9" s="311"/>
      <c r="L9" s="286"/>
      <c r="M9" s="312"/>
      <c r="N9" s="296"/>
      <c r="O9" s="296"/>
      <c r="P9" s="296"/>
      <c r="Q9" s="296"/>
    </row>
    <row r="10" spans="1:17" ht="15.75" customHeight="1">
      <c r="A10" s="305" t="s">
        <v>109</v>
      </c>
      <c r="B10" s="297"/>
      <c r="C10" s="295"/>
      <c r="D10" s="286"/>
      <c r="E10" s="717"/>
      <c r="F10" s="717"/>
      <c r="G10" s="464"/>
      <c r="H10" s="286"/>
      <c r="I10" s="286"/>
      <c r="J10" s="286"/>
      <c r="K10" s="308"/>
      <c r="L10" s="286"/>
      <c r="M10" s="286"/>
      <c r="N10" s="296"/>
      <c r="O10" s="296"/>
      <c r="P10" s="296"/>
      <c r="Q10" s="296"/>
    </row>
    <row r="11" spans="1:13" s="286" customFormat="1" ht="15.75">
      <c r="A11" s="286" t="s">
        <v>106</v>
      </c>
      <c r="C11" s="310"/>
      <c r="E11" s="314"/>
      <c r="G11" s="312"/>
      <c r="I11" s="310"/>
      <c r="J11" s="315"/>
      <c r="K11" s="314"/>
      <c r="M11" s="316"/>
    </row>
    <row r="12" spans="1:13" s="286" customFormat="1" ht="13.5" customHeight="1">
      <c r="A12" s="286" t="s">
        <v>211</v>
      </c>
      <c r="C12" s="317">
        <v>125.68</v>
      </c>
      <c r="E12" s="318">
        <v>0</v>
      </c>
      <c r="G12" s="462"/>
      <c r="I12" s="310">
        <v>6.23</v>
      </c>
      <c r="J12" s="315"/>
      <c r="K12" s="314">
        <v>0</v>
      </c>
      <c r="M12" s="304"/>
    </row>
    <row r="13" spans="1:13" s="286" customFormat="1" ht="13.5" customHeight="1">
      <c r="A13" s="286" t="s">
        <v>125</v>
      </c>
      <c r="C13" s="317">
        <v>791310.99</v>
      </c>
      <c r="E13" s="318">
        <v>247781.6224</v>
      </c>
      <c r="G13" s="304">
        <f>(C13-E13)/E13*100</f>
        <v>219.3582245266629</v>
      </c>
      <c r="I13" s="317" t="s">
        <v>69</v>
      </c>
      <c r="J13" s="315"/>
      <c r="K13" s="318" t="s">
        <v>68</v>
      </c>
      <c r="M13" s="316"/>
    </row>
    <row r="14" spans="1:13" s="286" customFormat="1" ht="15.75" customHeight="1">
      <c r="A14" s="286" t="s">
        <v>166</v>
      </c>
      <c r="C14" s="317">
        <v>31480.4</v>
      </c>
      <c r="E14" s="318">
        <v>4078.37</v>
      </c>
      <c r="G14" s="304">
        <v>671.95</v>
      </c>
      <c r="I14" s="317" t="s">
        <v>69</v>
      </c>
      <c r="K14" s="318" t="s">
        <v>68</v>
      </c>
      <c r="M14" s="295"/>
    </row>
    <row r="15" spans="1:13" s="286" customFormat="1" ht="15.75">
      <c r="A15" s="286" t="s">
        <v>107</v>
      </c>
      <c r="C15" s="317">
        <v>58131.67</v>
      </c>
      <c r="E15" s="318">
        <v>64883.884239999985</v>
      </c>
      <c r="G15" s="304">
        <f>(C15-E15)/E15*100</f>
        <v>-10.40661224137587</v>
      </c>
      <c r="I15" s="317" t="s">
        <v>69</v>
      </c>
      <c r="K15" s="318" t="s">
        <v>68</v>
      </c>
      <c r="M15" s="295"/>
    </row>
    <row r="16" spans="1:13" s="286" customFormat="1" ht="15.75">
      <c r="A16" s="286" t="s">
        <v>108</v>
      </c>
      <c r="B16" s="305"/>
      <c r="C16" s="405"/>
      <c r="E16" s="442"/>
      <c r="G16" s="318"/>
      <c r="I16" s="317" t="s">
        <v>69</v>
      </c>
      <c r="K16" s="295" t="s">
        <v>68</v>
      </c>
      <c r="M16" s="295"/>
    </row>
    <row r="17" spans="1:13" s="286" customFormat="1" ht="13.5" customHeight="1">
      <c r="A17" s="286" t="s">
        <v>76</v>
      </c>
      <c r="B17" s="305"/>
      <c r="C17" s="317">
        <v>0</v>
      </c>
      <c r="E17" s="318">
        <v>0</v>
      </c>
      <c r="G17" s="318">
        <v>0</v>
      </c>
      <c r="I17" s="317" t="s">
        <v>69</v>
      </c>
      <c r="K17" s="295" t="s">
        <v>68</v>
      </c>
      <c r="M17" s="295"/>
    </row>
    <row r="18" spans="1:13" s="286" customFormat="1" ht="13.5" customHeight="1">
      <c r="A18" s="286" t="s">
        <v>77</v>
      </c>
      <c r="B18" s="305"/>
      <c r="C18" s="317">
        <v>4695.945058</v>
      </c>
      <c r="D18" s="305"/>
      <c r="E18" s="318">
        <v>9012.483676</v>
      </c>
      <c r="G18" s="304">
        <f>(C18-E18)/E18*100</f>
        <v>-47.895106090397974</v>
      </c>
      <c r="I18" s="317" t="s">
        <v>69</v>
      </c>
      <c r="K18" s="295" t="s">
        <v>68</v>
      </c>
      <c r="M18" s="295"/>
    </row>
    <row r="19" spans="1:13" s="286" customFormat="1" ht="13.5" customHeight="1">
      <c r="A19" s="286" t="s">
        <v>278</v>
      </c>
      <c r="B19" s="305"/>
      <c r="C19" s="317">
        <v>3719.1</v>
      </c>
      <c r="E19" s="286">
        <v>0</v>
      </c>
      <c r="G19" s="449"/>
      <c r="I19" s="317" t="s">
        <v>69</v>
      </c>
      <c r="K19" s="295" t="s">
        <v>68</v>
      </c>
      <c r="M19" s="295"/>
    </row>
    <row r="20" spans="2:12" s="286" customFormat="1" ht="3.75" customHeight="1">
      <c r="B20" s="320"/>
      <c r="C20" s="321"/>
      <c r="E20" s="322"/>
      <c r="I20" s="310"/>
      <c r="J20" s="313"/>
      <c r="K20" s="323"/>
      <c r="L20" s="313"/>
    </row>
    <row r="21" spans="1:13" s="286" customFormat="1" ht="15.75" customHeight="1">
      <c r="A21" s="305" t="s">
        <v>119</v>
      </c>
      <c r="B21" s="320"/>
      <c r="C21" s="317">
        <v>21506271.439692</v>
      </c>
      <c r="E21" s="318">
        <f>SUM(E22:E32)</f>
        <v>8332633.242500001</v>
      </c>
      <c r="F21" s="318"/>
      <c r="G21" s="304">
        <f>(C21-E21)/E21*100</f>
        <v>158.0969402325402</v>
      </c>
      <c r="I21" s="317">
        <f>SUM(I22:I32)</f>
        <v>159258.48054000002</v>
      </c>
      <c r="J21" s="313"/>
      <c r="K21" s="314">
        <f>K22+K24</f>
        <v>43677.882320000004</v>
      </c>
      <c r="L21" s="313"/>
      <c r="M21" s="304">
        <f>(I21-K21)/K21*100</f>
        <v>264.6204259016375</v>
      </c>
    </row>
    <row r="22" spans="1:13" s="286" customFormat="1" ht="15.75" customHeight="1">
      <c r="A22" s="286" t="s">
        <v>49</v>
      </c>
      <c r="C22" s="317">
        <v>16511338.447</v>
      </c>
      <c r="E22" s="318">
        <v>6423259.952974</v>
      </c>
      <c r="F22" s="318"/>
      <c r="G22" s="304">
        <f>(C22-E22)/E22*100</f>
        <v>157.0554292973177</v>
      </c>
      <c r="I22" s="310">
        <v>159232.076945</v>
      </c>
      <c r="J22" s="313"/>
      <c r="K22" s="314">
        <v>43677.575277</v>
      </c>
      <c r="L22" s="313"/>
      <c r="M22" s="304">
        <f>(I22-K22)/K22*100</f>
        <v>264.56253795033666</v>
      </c>
    </row>
    <row r="23" spans="1:13" s="286" customFormat="1" ht="15.75">
      <c r="A23" s="286" t="s">
        <v>50</v>
      </c>
      <c r="C23" s="406"/>
      <c r="E23" s="324"/>
      <c r="F23" s="318"/>
      <c r="G23" s="304"/>
      <c r="I23" s="310"/>
      <c r="J23" s="313"/>
      <c r="K23" s="314"/>
      <c r="L23" s="313"/>
      <c r="M23" s="312"/>
    </row>
    <row r="24" spans="1:13" s="286" customFormat="1" ht="13.5" customHeight="1">
      <c r="A24" s="286" t="s">
        <v>211</v>
      </c>
      <c r="C24" s="317">
        <v>5099.36</v>
      </c>
      <c r="E24" s="318">
        <v>2711.685129</v>
      </c>
      <c r="F24" s="318"/>
      <c r="G24" s="304">
        <v>88.02</v>
      </c>
      <c r="I24" s="505">
        <v>26.403595</v>
      </c>
      <c r="J24" s="325"/>
      <c r="K24" s="304">
        <v>0.307043</v>
      </c>
      <c r="L24" s="313"/>
      <c r="M24" s="304">
        <v>8287.1</v>
      </c>
    </row>
    <row r="25" spans="1:13" s="286" customFormat="1" ht="13.5" customHeight="1">
      <c r="A25" s="286" t="s">
        <v>125</v>
      </c>
      <c r="C25" s="317">
        <v>4693859.57</v>
      </c>
      <c r="E25" s="318">
        <v>1790059.463939</v>
      </c>
      <c r="F25" s="318"/>
      <c r="G25" s="304">
        <f>(C25-E25)/E25*100</f>
        <v>162.21808071510821</v>
      </c>
      <c r="I25" s="317" t="s">
        <v>68</v>
      </c>
      <c r="J25" s="315"/>
      <c r="K25" s="318" t="s">
        <v>68</v>
      </c>
      <c r="L25" s="313"/>
      <c r="M25" s="312"/>
    </row>
    <row r="26" spans="1:13" s="286" customFormat="1" ht="18.75">
      <c r="A26" s="286" t="s">
        <v>166</v>
      </c>
      <c r="C26" s="317">
        <v>71379.932</v>
      </c>
      <c r="E26" s="318">
        <v>11335.32014</v>
      </c>
      <c r="F26" s="318"/>
      <c r="G26" s="304">
        <v>529.73</v>
      </c>
      <c r="I26" s="317" t="s">
        <v>68</v>
      </c>
      <c r="J26" s="315"/>
      <c r="K26" s="318" t="s">
        <v>68</v>
      </c>
      <c r="L26" s="313"/>
      <c r="M26" s="312"/>
    </row>
    <row r="27" spans="1:13" s="286" customFormat="1" ht="15.75">
      <c r="A27" s="286" t="s">
        <v>71</v>
      </c>
      <c r="C27" s="317">
        <v>10.086</v>
      </c>
      <c r="E27" s="318">
        <v>6.24895</v>
      </c>
      <c r="F27" s="318"/>
      <c r="G27" s="449">
        <v>66.67</v>
      </c>
      <c r="I27" s="317" t="s">
        <v>68</v>
      </c>
      <c r="K27" s="318" t="s">
        <v>68</v>
      </c>
      <c r="L27" s="313"/>
      <c r="M27" s="314"/>
    </row>
    <row r="28" spans="1:13" s="286" customFormat="1" ht="15.75">
      <c r="A28" s="286" t="s">
        <v>78</v>
      </c>
      <c r="B28" s="305"/>
      <c r="C28" s="406"/>
      <c r="E28" s="324"/>
      <c r="F28" s="318"/>
      <c r="G28" s="462" t="s">
        <v>165</v>
      </c>
      <c r="J28" s="315"/>
      <c r="L28" s="313"/>
      <c r="M28" s="312"/>
    </row>
    <row r="29" spans="1:13" s="286" customFormat="1" ht="13.5" customHeight="1">
      <c r="A29" s="286" t="s">
        <v>133</v>
      </c>
      <c r="B29" s="305"/>
      <c r="C29" s="317">
        <v>160565.546</v>
      </c>
      <c r="E29" s="318">
        <v>57818.265753</v>
      </c>
      <c r="F29" s="318"/>
      <c r="G29" s="304">
        <v>177.71</v>
      </c>
      <c r="I29" s="317" t="s">
        <v>69</v>
      </c>
      <c r="J29" s="313"/>
      <c r="K29" s="318" t="s">
        <v>68</v>
      </c>
      <c r="L29" s="313"/>
      <c r="M29" s="312"/>
    </row>
    <row r="30" spans="1:13" s="286" customFormat="1" ht="13.5" customHeight="1">
      <c r="A30" s="286" t="s">
        <v>77</v>
      </c>
      <c r="B30" s="305"/>
      <c r="C30" s="317">
        <v>51497.259</v>
      </c>
      <c r="E30" s="318">
        <v>47441.127329</v>
      </c>
      <c r="F30" s="318"/>
      <c r="G30" s="304">
        <f>(C30-E30)/E30*100</f>
        <v>8.549821429982224</v>
      </c>
      <c r="I30" s="317" t="s">
        <v>69</v>
      </c>
      <c r="J30" s="313"/>
      <c r="K30" s="318" t="s">
        <v>68</v>
      </c>
      <c r="L30" s="313"/>
      <c r="M30" s="312"/>
    </row>
    <row r="31" spans="1:13" s="286" customFormat="1" ht="13.5" customHeight="1">
      <c r="A31" s="286" t="s">
        <v>278</v>
      </c>
      <c r="B31" s="305"/>
      <c r="C31" s="317">
        <v>12521.154</v>
      </c>
      <c r="E31" s="318">
        <v>0.9592</v>
      </c>
      <c r="F31" s="318"/>
      <c r="G31" s="449" t="s">
        <v>277</v>
      </c>
      <c r="I31" s="317" t="s">
        <v>69</v>
      </c>
      <c r="J31" s="313"/>
      <c r="K31" s="318" t="s">
        <v>68</v>
      </c>
      <c r="L31" s="313"/>
      <c r="M31" s="312"/>
    </row>
    <row r="32" spans="1:13" s="286" customFormat="1" ht="15.75">
      <c r="A32" s="286" t="s">
        <v>66</v>
      </c>
      <c r="C32" s="306">
        <v>0.08736</v>
      </c>
      <c r="E32" s="308">
        <v>0.219086</v>
      </c>
      <c r="F32" s="318"/>
      <c r="G32" s="449" t="s">
        <v>286</v>
      </c>
      <c r="I32" s="317" t="s">
        <v>69</v>
      </c>
      <c r="J32" s="315"/>
      <c r="K32" s="318" t="s">
        <v>68</v>
      </c>
      <c r="L32" s="313"/>
      <c r="M32" s="312"/>
    </row>
    <row r="33" spans="2:12" s="286" customFormat="1" ht="3.75" customHeight="1">
      <c r="B33" s="313"/>
      <c r="C33" s="298"/>
      <c r="E33" s="298"/>
      <c r="F33" s="298"/>
      <c r="I33" s="298"/>
      <c r="J33" s="313"/>
      <c r="K33" s="298"/>
      <c r="L33" s="298"/>
    </row>
    <row r="34" spans="1:13" s="286" customFormat="1" ht="15.75">
      <c r="A34" s="305" t="s">
        <v>110</v>
      </c>
      <c r="C34" s="317">
        <f>C21/C36</f>
        <v>87423.8676410244</v>
      </c>
      <c r="E34" s="318">
        <f>E21/E36</f>
        <v>33735.35725708502</v>
      </c>
      <c r="F34" s="314"/>
      <c r="G34" s="304">
        <f>(C34-E34)/E34*100</f>
        <v>159.146114786331</v>
      </c>
      <c r="I34" s="310">
        <f>I21/I36</f>
        <v>647.3921973170733</v>
      </c>
      <c r="K34" s="314">
        <v>177</v>
      </c>
      <c r="M34" s="304">
        <v>265.54</v>
      </c>
    </row>
    <row r="35" spans="1:12" ht="3" customHeight="1">
      <c r="A35" s="286"/>
      <c r="B35" s="286"/>
      <c r="C35" s="286"/>
      <c r="D35" s="286"/>
      <c r="E35" s="286"/>
      <c r="F35" s="286"/>
      <c r="G35" s="286"/>
      <c r="H35" s="286"/>
      <c r="I35" s="305"/>
      <c r="J35" s="286"/>
      <c r="K35" s="286"/>
      <c r="L35" s="286"/>
    </row>
    <row r="36" spans="1:11" s="305" customFormat="1" ht="15.75">
      <c r="A36" s="305" t="s">
        <v>10</v>
      </c>
      <c r="C36" s="310">
        <v>246</v>
      </c>
      <c r="E36" s="314">
        <v>247</v>
      </c>
      <c r="F36" s="286"/>
      <c r="I36" s="305">
        <v>246</v>
      </c>
      <c r="J36" s="286"/>
      <c r="K36" s="286">
        <v>247</v>
      </c>
    </row>
    <row r="37" spans="1:6" ht="3" customHeight="1">
      <c r="A37" s="305"/>
      <c r="E37" s="296"/>
      <c r="F37" s="296"/>
    </row>
    <row r="38" spans="1:13" ht="14.25" customHeight="1">
      <c r="A38" s="218" t="s">
        <v>157</v>
      </c>
      <c r="E38" s="296"/>
      <c r="F38" s="296"/>
      <c r="M38" s="286"/>
    </row>
    <row r="39" spans="1:13" ht="14.25" customHeight="1">
      <c r="A39" s="218" t="s">
        <v>251</v>
      </c>
      <c r="E39" s="296"/>
      <c r="F39" s="296"/>
      <c r="M39" s="286"/>
    </row>
    <row r="40" spans="1:13" ht="14.25" customHeight="1">
      <c r="A40" s="541" t="s">
        <v>167</v>
      </c>
      <c r="B40" s="218" t="s">
        <v>214</v>
      </c>
      <c r="E40" s="296"/>
      <c r="F40" s="296"/>
      <c r="M40" s="326"/>
    </row>
    <row r="41" spans="1:6" ht="14.25" customHeight="1">
      <c r="A41" s="541" t="s">
        <v>284</v>
      </c>
      <c r="B41" s="218" t="s">
        <v>141</v>
      </c>
      <c r="E41" s="296"/>
      <c r="F41" s="296"/>
    </row>
    <row r="42" spans="1:2" ht="18.75" customHeight="1">
      <c r="A42" s="542" t="s">
        <v>86</v>
      </c>
      <c r="B42" s="218" t="s">
        <v>279</v>
      </c>
    </row>
    <row r="43" spans="5:6" ht="14.25" customHeight="1">
      <c r="E43" s="296"/>
      <c r="F43" s="296"/>
    </row>
    <row r="44" spans="5:6" ht="16.5">
      <c r="E44" s="296"/>
      <c r="F44" s="296"/>
    </row>
    <row r="45" spans="5:6" ht="16.5">
      <c r="E45" s="296"/>
      <c r="F45" s="296"/>
    </row>
    <row r="46" spans="5:6" ht="16.5">
      <c r="E46" s="296"/>
      <c r="F46" s="296"/>
    </row>
    <row r="47" spans="5:6" ht="16.5">
      <c r="E47" s="296"/>
      <c r="F47" s="296"/>
    </row>
    <row r="48" spans="5:6" ht="16.5">
      <c r="E48" s="296"/>
      <c r="F48" s="296"/>
    </row>
    <row r="49" spans="5:6" ht="16.5">
      <c r="E49" s="296"/>
      <c r="F49" s="296"/>
    </row>
    <row r="50" spans="5:6" ht="16.5">
      <c r="E50" s="296"/>
      <c r="F50" s="296"/>
    </row>
    <row r="51" spans="5:6" ht="16.5">
      <c r="E51" s="296"/>
      <c r="F51" s="296"/>
    </row>
    <row r="52" spans="5:6" ht="16.5">
      <c r="E52" s="296"/>
      <c r="F52" s="296"/>
    </row>
    <row r="53" spans="5:6" ht="16.5">
      <c r="E53" s="296"/>
      <c r="F53" s="296"/>
    </row>
  </sheetData>
  <mergeCells count="4">
    <mergeCell ref="I2:K2"/>
    <mergeCell ref="A4:B4"/>
    <mergeCell ref="E10:F10"/>
    <mergeCell ref="C2:E2"/>
  </mergeCells>
  <printOptions horizontalCentered="1" verticalCentered="1"/>
  <pageMargins left="0.15748031496063" right="0" top="0" bottom="0" header="0.511811023622047" footer="0.1"/>
  <pageSetup firstPageNumber="5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00390625" defaultRowHeight="16.5"/>
  <cols>
    <col min="1" max="1" width="59.625" style="1" customWidth="1"/>
    <col min="2" max="2" width="3.75390625" style="1" customWidth="1"/>
    <col min="3" max="3" width="12.125" style="1" customWidth="1"/>
    <col min="4" max="4" width="7.00390625" style="1" customWidth="1"/>
    <col min="5" max="5" width="11.75390625" style="1" customWidth="1"/>
    <col min="6" max="6" width="5.75390625" style="1" customWidth="1"/>
    <col min="7" max="7" width="11.125" style="1" customWidth="1"/>
    <col min="8" max="8" width="3.625" style="1" customWidth="1"/>
    <col min="9" max="9" width="9.125" style="1" bestFit="1" customWidth="1"/>
    <col min="10" max="10" width="6.375" style="1" customWidth="1"/>
    <col min="11" max="16384" width="9.00390625" style="1" customWidth="1"/>
  </cols>
  <sheetData>
    <row r="1" ht="18.75">
      <c r="A1" s="55" t="s">
        <v>12</v>
      </c>
    </row>
    <row r="2" ht="18.75">
      <c r="A2" s="55"/>
    </row>
    <row r="3" spans="2:7" ht="16.5" customHeight="1">
      <c r="B3" s="719"/>
      <c r="C3" s="719"/>
      <c r="E3" s="719"/>
      <c r="F3" s="719"/>
      <c r="G3" s="719"/>
    </row>
    <row r="4" spans="1:9" ht="16.5">
      <c r="A4" s="180"/>
      <c r="B4" s="180"/>
      <c r="C4" s="719" t="s">
        <v>155</v>
      </c>
      <c r="D4" s="719"/>
      <c r="E4" s="719"/>
      <c r="F4" s="180"/>
      <c r="G4" s="180"/>
      <c r="I4" s="66"/>
    </row>
    <row r="5" spans="1:7" ht="16.5">
      <c r="A5" s="181"/>
      <c r="B5" s="182"/>
      <c r="C5" s="687">
        <v>39447</v>
      </c>
      <c r="D5" s="688"/>
      <c r="E5" s="689">
        <v>39082</v>
      </c>
      <c r="F5" s="182"/>
      <c r="G5" s="183" t="s">
        <v>9</v>
      </c>
    </row>
    <row r="6" spans="1:7" ht="16.5">
      <c r="A6" s="181"/>
      <c r="B6" s="153"/>
      <c r="C6" s="184"/>
      <c r="D6" s="153"/>
      <c r="E6" s="184"/>
      <c r="F6" s="153"/>
      <c r="G6" s="227"/>
    </row>
    <row r="7" spans="1:11" ht="48" customHeight="1">
      <c r="A7" s="185" t="s">
        <v>62</v>
      </c>
      <c r="B7" s="180"/>
      <c r="C7" s="277">
        <v>27812.65</v>
      </c>
      <c r="D7" s="278"/>
      <c r="E7" s="277">
        <v>19964.72</v>
      </c>
      <c r="F7" s="180"/>
      <c r="G7" s="186">
        <f aca="true" t="shared" si="0" ref="G7:G12">(C7-E7)/E7*100</f>
        <v>39.30899106023025</v>
      </c>
      <c r="I7" s="67"/>
      <c r="K7" s="59"/>
    </row>
    <row r="8" spans="1:11" ht="48" customHeight="1">
      <c r="A8" s="185" t="s">
        <v>63</v>
      </c>
      <c r="B8" s="180"/>
      <c r="C8" s="277">
        <v>3935.37</v>
      </c>
      <c r="D8" s="278"/>
      <c r="E8" s="277">
        <v>2802.68</v>
      </c>
      <c r="F8" s="180"/>
      <c r="G8" s="186">
        <f t="shared" si="0"/>
        <v>40.414531805272105</v>
      </c>
      <c r="I8" s="67"/>
      <c r="K8" s="69"/>
    </row>
    <row r="9" spans="1:11" ht="48" customHeight="1">
      <c r="A9" s="185" t="s">
        <v>64</v>
      </c>
      <c r="B9" s="180"/>
      <c r="C9" s="277">
        <v>16124.72</v>
      </c>
      <c r="D9" s="278"/>
      <c r="E9" s="277">
        <v>10340.36</v>
      </c>
      <c r="F9" s="180"/>
      <c r="G9" s="186">
        <f t="shared" si="0"/>
        <v>55.93963846519849</v>
      </c>
      <c r="I9" s="67"/>
      <c r="K9" s="69"/>
    </row>
    <row r="10" spans="1:11" ht="48" customHeight="1">
      <c r="A10" s="185" t="s">
        <v>185</v>
      </c>
      <c r="B10" s="180"/>
      <c r="C10" s="277">
        <v>6111.2</v>
      </c>
      <c r="D10" s="278"/>
      <c r="E10" s="277">
        <v>3330.06</v>
      </c>
      <c r="F10" s="180"/>
      <c r="G10" s="186">
        <f t="shared" si="0"/>
        <v>83.51621292108851</v>
      </c>
      <c r="I10" s="67"/>
      <c r="K10" s="69"/>
    </row>
    <row r="11" spans="1:12" ht="48" customHeight="1">
      <c r="A11" s="185" t="s">
        <v>61</v>
      </c>
      <c r="B11" s="180"/>
      <c r="C11" s="277">
        <v>33708.99</v>
      </c>
      <c r="D11" s="278"/>
      <c r="E11" s="277">
        <v>24378.76</v>
      </c>
      <c r="F11" s="180"/>
      <c r="G11" s="186">
        <f>(C11-E11)/E11*100</f>
        <v>38.27196297104528</v>
      </c>
      <c r="I11" s="67"/>
      <c r="K11" s="59"/>
      <c r="L11" s="68"/>
    </row>
    <row r="12" spans="1:11" ht="48" customHeight="1">
      <c r="A12" s="185" t="s">
        <v>65</v>
      </c>
      <c r="B12" s="180"/>
      <c r="C12" s="277">
        <v>1349.64</v>
      </c>
      <c r="D12" s="278"/>
      <c r="E12" s="277">
        <v>1224.67</v>
      </c>
      <c r="F12" s="180"/>
      <c r="G12" s="186">
        <f t="shared" si="0"/>
        <v>10.204381588509559</v>
      </c>
      <c r="K12" s="57"/>
    </row>
    <row r="13" spans="7:11" ht="24" customHeight="1">
      <c r="G13" s="57"/>
      <c r="K13" s="57"/>
    </row>
    <row r="14" spans="1:11" ht="15.75">
      <c r="A14" s="63"/>
      <c r="B14" s="57"/>
      <c r="C14" s="57"/>
      <c r="E14" s="718"/>
      <c r="F14" s="718"/>
      <c r="K14" s="59"/>
    </row>
    <row r="15" spans="5:11" ht="15.75">
      <c r="E15" s="63"/>
      <c r="G15" s="57"/>
      <c r="K15" s="57"/>
    </row>
    <row r="16" spans="5:11" ht="15.75">
      <c r="E16" s="63"/>
      <c r="G16" s="57"/>
      <c r="I16" s="58"/>
      <c r="K16" s="59"/>
    </row>
    <row r="17" spans="1:11" ht="15.75">
      <c r="A17" s="63"/>
      <c r="C17" s="61"/>
      <c r="E17" s="61"/>
      <c r="G17" s="59"/>
      <c r="I17" s="70"/>
      <c r="K17" s="59"/>
    </row>
    <row r="18" spans="5:11" ht="15.75">
      <c r="E18" s="63"/>
      <c r="G18" s="57"/>
      <c r="K18" s="57"/>
    </row>
    <row r="19" spans="1:11" ht="15.75">
      <c r="A19" s="63"/>
      <c r="B19" s="58"/>
      <c r="C19" s="57"/>
      <c r="E19" s="718"/>
      <c r="F19" s="718"/>
      <c r="G19" s="59"/>
      <c r="K19" s="59"/>
    </row>
    <row r="20" spans="5:11" ht="15.75">
      <c r="E20" s="63"/>
      <c r="G20" s="57"/>
      <c r="K20" s="57"/>
    </row>
    <row r="21" spans="1:11" ht="15.75">
      <c r="A21" s="63"/>
      <c r="B21" s="58"/>
      <c r="C21" s="57"/>
      <c r="E21" s="718"/>
      <c r="F21" s="718"/>
      <c r="G21" s="59"/>
      <c r="K21" s="59"/>
    </row>
    <row r="22" ht="15.75">
      <c r="J22" s="113"/>
    </row>
  </sheetData>
  <mergeCells count="6">
    <mergeCell ref="E19:F19"/>
    <mergeCell ref="E21:F21"/>
    <mergeCell ref="B3:C3"/>
    <mergeCell ref="E3:G3"/>
    <mergeCell ref="E14:F14"/>
    <mergeCell ref="C4:E4"/>
  </mergeCells>
  <printOptions/>
  <pageMargins left="0.93" right="0" top="0.551181102362205" bottom="0.196850393700787" header="0.511811023622047" footer="0.1"/>
  <pageSetup firstPageNumber="6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:E1"/>
    </sheetView>
  </sheetViews>
  <sheetFormatPr defaultColWidth="9.00390625" defaultRowHeight="16.5"/>
  <cols>
    <col min="1" max="1" width="14.75390625" style="0" customWidth="1"/>
    <col min="2" max="2" width="4.25390625" style="0" customWidth="1"/>
    <col min="3" max="3" width="34.125" style="0" customWidth="1"/>
    <col min="4" max="4" width="16.875" style="0" customWidth="1"/>
  </cols>
  <sheetData>
    <row r="1" spans="1:5" ht="17.25" customHeight="1">
      <c r="A1" s="720" t="s">
        <v>168</v>
      </c>
      <c r="B1" s="720"/>
      <c r="C1" s="720"/>
      <c r="D1" s="720"/>
      <c r="E1" s="720"/>
    </row>
    <row r="2" spans="1:6" ht="15.75" customHeight="1">
      <c r="A2" s="695" t="s">
        <v>410</v>
      </c>
      <c r="B2" s="720"/>
      <c r="C2" s="720"/>
      <c r="D2" s="451"/>
      <c r="E2" s="451"/>
      <c r="F2" s="451"/>
    </row>
    <row r="3" spans="1:6" ht="15.75" customHeight="1">
      <c r="A3" s="451"/>
      <c r="B3" s="451"/>
      <c r="C3" s="451"/>
      <c r="D3" s="451"/>
      <c r="E3" s="451"/>
      <c r="F3" s="451"/>
    </row>
    <row r="4" spans="1:6" ht="18.75" customHeight="1">
      <c r="A4" s="459" t="s">
        <v>148</v>
      </c>
      <c r="B4" s="451"/>
      <c r="C4" s="451"/>
      <c r="D4" s="451"/>
      <c r="E4" s="451"/>
      <c r="F4" s="451"/>
    </row>
    <row r="5" spans="1:4" ht="20.25" customHeight="1">
      <c r="A5" s="721" t="s">
        <v>159</v>
      </c>
      <c r="B5" s="722"/>
      <c r="C5" s="722" t="s">
        <v>160</v>
      </c>
      <c r="D5" s="723"/>
    </row>
    <row r="6" spans="1:4" ht="16.5" customHeight="1">
      <c r="A6" s="556">
        <v>39384</v>
      </c>
      <c r="B6" s="506"/>
      <c r="C6" s="507">
        <v>23070544404276</v>
      </c>
      <c r="D6" s="506"/>
    </row>
    <row r="7" spans="1:4" ht="16.5" customHeight="1">
      <c r="A7" s="556">
        <v>39381</v>
      </c>
      <c r="B7" s="506"/>
      <c r="C7" s="507">
        <v>22285176719928</v>
      </c>
      <c r="D7" s="506"/>
    </row>
    <row r="8" spans="1:4" ht="16.5" customHeight="1">
      <c r="A8" s="556">
        <v>39365</v>
      </c>
      <c r="B8" s="506"/>
      <c r="C8" s="507">
        <v>21061195259648</v>
      </c>
      <c r="D8" s="506"/>
    </row>
    <row r="9" spans="1:4" ht="16.5" customHeight="1">
      <c r="A9" s="556">
        <v>39353</v>
      </c>
      <c r="B9" s="506"/>
      <c r="C9" s="507">
        <v>20054865208810</v>
      </c>
      <c r="D9" s="506"/>
    </row>
    <row r="10" spans="1:4" ht="16.5" customHeight="1">
      <c r="A10" s="556">
        <v>39345</v>
      </c>
      <c r="B10" s="506"/>
      <c r="C10" s="507">
        <v>19122474119595</v>
      </c>
      <c r="D10" s="506"/>
    </row>
    <row r="11" spans="1:4" ht="16.5" customHeight="1">
      <c r="A11" s="556">
        <v>39337</v>
      </c>
      <c r="B11" s="506"/>
      <c r="C11" s="507">
        <v>18147788808358</v>
      </c>
      <c r="D11" s="506"/>
    </row>
    <row r="12" spans="1:4" ht="16.5" customHeight="1">
      <c r="A12" s="556">
        <v>39276</v>
      </c>
      <c r="B12" s="506"/>
      <c r="C12" s="507">
        <v>17069914181914</v>
      </c>
      <c r="D12" s="506"/>
    </row>
    <row r="13" spans="1:4" ht="16.5" customHeight="1">
      <c r="A13" s="556">
        <v>39255</v>
      </c>
      <c r="B13" s="506"/>
      <c r="C13" s="507">
        <v>16004480578228</v>
      </c>
      <c r="D13" s="506"/>
    </row>
    <row r="14" spans="1:4" ht="16.5" customHeight="1">
      <c r="A14" s="556">
        <v>39225</v>
      </c>
      <c r="B14" s="506"/>
      <c r="C14" s="507">
        <v>15006050743387</v>
      </c>
      <c r="D14" s="506"/>
    </row>
    <row r="15" spans="1:4" ht="16.5" customHeight="1">
      <c r="A15" s="556">
        <v>39183</v>
      </c>
      <c r="B15" s="506"/>
      <c r="C15" s="507">
        <v>14039863208792</v>
      </c>
      <c r="D15" s="506"/>
    </row>
    <row r="16" spans="1:4" ht="16.5" customHeight="1">
      <c r="A16" s="556">
        <v>39078</v>
      </c>
      <c r="B16" s="454"/>
      <c r="C16" s="507">
        <v>13234191389549</v>
      </c>
      <c r="D16" s="506"/>
    </row>
    <row r="17" spans="1:4" ht="16.5" customHeight="1">
      <c r="A17" s="556">
        <v>39036</v>
      </c>
      <c r="B17" s="454"/>
      <c r="C17" s="507">
        <v>12120742203448</v>
      </c>
      <c r="D17" s="232"/>
    </row>
    <row r="18" spans="1:4" ht="16.5" customHeight="1">
      <c r="A18" s="556">
        <v>39010</v>
      </c>
      <c r="B18" s="454"/>
      <c r="C18" s="507">
        <v>11062471051450</v>
      </c>
      <c r="D18" s="232"/>
    </row>
    <row r="19" spans="1:4" ht="16.5" customHeight="1">
      <c r="A19" s="556">
        <v>38840</v>
      </c>
      <c r="B19" s="454"/>
      <c r="C19" s="507">
        <v>10009005818495</v>
      </c>
      <c r="D19" s="232"/>
    </row>
    <row r="20" spans="1:4" ht="16.5" customHeight="1">
      <c r="A20" s="556">
        <v>38768</v>
      </c>
      <c r="B20" s="454"/>
      <c r="C20" s="507">
        <v>9081849903669</v>
      </c>
      <c r="D20" s="232"/>
    </row>
    <row r="21" spans="1:4" ht="16.5" customHeight="1">
      <c r="A21" s="556">
        <v>38679</v>
      </c>
      <c r="B21" s="454"/>
      <c r="C21" s="507">
        <v>8050443230124</v>
      </c>
      <c r="D21" s="232"/>
    </row>
    <row r="22" spans="1:4" ht="16.5" customHeight="1">
      <c r="A22" s="556">
        <v>38546</v>
      </c>
      <c r="B22" s="454"/>
      <c r="C22" s="507">
        <v>7005580212447</v>
      </c>
      <c r="D22" s="232"/>
    </row>
    <row r="23" spans="1:4" ht="16.5" customHeight="1">
      <c r="A23" s="556">
        <v>38007</v>
      </c>
      <c r="B23" s="454"/>
      <c r="C23" s="507">
        <v>6056726743251</v>
      </c>
      <c r="D23" s="232"/>
    </row>
    <row r="24" spans="1:4" ht="16.5" customHeight="1">
      <c r="A24" s="556">
        <v>36567</v>
      </c>
      <c r="B24" s="454"/>
      <c r="C24" s="507">
        <v>5093147675930</v>
      </c>
      <c r="D24" s="232"/>
    </row>
    <row r="25" spans="1:4" ht="16.5" customHeight="1">
      <c r="A25" s="557">
        <v>35576</v>
      </c>
      <c r="B25" s="455"/>
      <c r="C25" s="529">
        <v>4030424520996</v>
      </c>
      <c r="D25" s="229"/>
    </row>
    <row r="26" spans="1:3" ht="9.75" customHeight="1">
      <c r="A26" s="453"/>
      <c r="B26" s="453"/>
      <c r="C26" s="453"/>
    </row>
    <row r="27" spans="1:2" ht="16.5" customHeight="1">
      <c r="A27" s="1" t="s">
        <v>161</v>
      </c>
      <c r="B27" s="458"/>
    </row>
    <row r="28" ht="16.5" customHeight="1">
      <c r="A28" s="1"/>
    </row>
  </sheetData>
  <mergeCells count="4">
    <mergeCell ref="A1:E1"/>
    <mergeCell ref="A5:B5"/>
    <mergeCell ref="C5:D5"/>
    <mergeCell ref="A2:C2"/>
  </mergeCells>
  <printOptions/>
  <pageMargins left="1.18" right="0.75" top="1" bottom="1" header="0.5" footer="0.1"/>
  <pageSetup firstPageNumber="7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00390625" defaultRowHeight="16.5"/>
  <cols>
    <col min="1" max="1" width="10.625" style="288" customWidth="1"/>
    <col min="2" max="2" width="3.00390625" style="288" customWidth="1"/>
    <col min="3" max="3" width="18.00390625" style="288" customWidth="1"/>
    <col min="4" max="4" width="16.75390625" style="288" customWidth="1"/>
    <col min="5" max="5" width="27.875" style="288" customWidth="1"/>
    <col min="6" max="6" width="15.50390625" style="288" customWidth="1"/>
    <col min="7" max="16384" width="9.00390625" style="288" customWidth="1"/>
  </cols>
  <sheetData>
    <row r="1" spans="1:6" ht="18.75">
      <c r="A1" s="294" t="s">
        <v>252</v>
      </c>
      <c r="B1" s="294"/>
      <c r="C1" s="286"/>
      <c r="D1" s="286"/>
      <c r="E1" s="286"/>
      <c r="F1" s="286"/>
    </row>
    <row r="2" spans="1:6" ht="18.75">
      <c r="A2" s="294"/>
      <c r="B2" s="294"/>
      <c r="C2" s="286"/>
      <c r="D2" s="286"/>
      <c r="E2" s="286"/>
      <c r="F2" s="286"/>
    </row>
    <row r="3" spans="1:6" ht="16.5">
      <c r="A3" s="417" t="s">
        <v>88</v>
      </c>
      <c r="B3" s="417"/>
      <c r="C3" s="299"/>
      <c r="D3" s="299"/>
      <c r="E3" s="302"/>
      <c r="F3" s="286"/>
    </row>
    <row r="4" spans="1:6" ht="27.75" customHeight="1">
      <c r="A4" s="334" t="s">
        <v>14</v>
      </c>
      <c r="B4" s="335"/>
      <c r="C4" s="416" t="s">
        <v>13</v>
      </c>
      <c r="D4" s="336"/>
      <c r="E4" s="696" t="s">
        <v>89</v>
      </c>
      <c r="F4" s="697"/>
    </row>
    <row r="5" spans="1:6" ht="16.5">
      <c r="A5" s="337">
        <v>1</v>
      </c>
      <c r="B5" s="428"/>
      <c r="C5" s="231" t="s">
        <v>215</v>
      </c>
      <c r="D5" s="684"/>
      <c r="E5" s="256">
        <v>58864.9</v>
      </c>
      <c r="F5" s="275"/>
    </row>
    <row r="6" spans="1:6" ht="16.5">
      <c r="A6" s="337">
        <v>2</v>
      </c>
      <c r="B6" s="338"/>
      <c r="C6" s="231" t="s">
        <v>99</v>
      </c>
      <c r="D6" s="233"/>
      <c r="E6" s="256">
        <v>48623.8271870646</v>
      </c>
      <c r="F6" s="275"/>
    </row>
    <row r="7" spans="1:6" ht="16.5">
      <c r="A7" s="337">
        <v>3</v>
      </c>
      <c r="B7" s="338"/>
      <c r="C7" s="231" t="s">
        <v>216</v>
      </c>
      <c r="D7" s="233"/>
      <c r="E7" s="256">
        <v>43470.776022755475</v>
      </c>
      <c r="F7" s="275"/>
    </row>
    <row r="8" spans="1:6" ht="16.5">
      <c r="A8" s="337">
        <v>4</v>
      </c>
      <c r="B8" s="338"/>
      <c r="C8" s="423" t="s">
        <v>123</v>
      </c>
      <c r="D8" s="233"/>
      <c r="E8" s="256">
        <v>31807.336942070364</v>
      </c>
      <c r="F8" s="275"/>
    </row>
    <row r="9" spans="1:6" ht="16.5" customHeight="1">
      <c r="A9" s="337">
        <v>5</v>
      </c>
      <c r="B9" s="338"/>
      <c r="C9" s="423" t="s">
        <v>217</v>
      </c>
      <c r="D9" s="233"/>
      <c r="E9" s="256">
        <v>27032.23698142033</v>
      </c>
      <c r="F9" s="275"/>
    </row>
    <row r="10" spans="1:6" ht="16.5">
      <c r="A10" s="337">
        <v>6</v>
      </c>
      <c r="B10" s="338"/>
      <c r="C10" s="423" t="s">
        <v>16</v>
      </c>
      <c r="D10" s="233"/>
      <c r="E10" s="256">
        <v>15310.87</v>
      </c>
      <c r="F10" s="275"/>
    </row>
    <row r="11" spans="1:6" ht="16.5">
      <c r="A11" s="337">
        <v>7</v>
      </c>
      <c r="B11" s="338"/>
      <c r="C11" s="423" t="s">
        <v>97</v>
      </c>
      <c r="D11" s="685"/>
      <c r="E11" s="256">
        <v>13774.529715281169</v>
      </c>
      <c r="F11" s="275"/>
    </row>
    <row r="12" spans="1:6" ht="16.5">
      <c r="A12" s="337">
        <v>8</v>
      </c>
      <c r="B12" s="338"/>
      <c r="C12" s="423" t="s">
        <v>263</v>
      </c>
      <c r="D12" s="233"/>
      <c r="E12" s="256">
        <v>13739.08279579535</v>
      </c>
      <c r="F12" s="275"/>
    </row>
    <row r="13" spans="1:6" ht="16.5">
      <c r="A13" s="337">
        <v>9</v>
      </c>
      <c r="B13" s="338"/>
      <c r="C13" s="231" t="s">
        <v>218</v>
      </c>
      <c r="D13" s="233"/>
      <c r="E13" s="256">
        <v>9045.748361766617</v>
      </c>
      <c r="F13" s="275"/>
    </row>
    <row r="14" spans="1:6" ht="16.5">
      <c r="A14" s="341">
        <v>10</v>
      </c>
      <c r="B14" s="342"/>
      <c r="C14" s="427" t="s">
        <v>243</v>
      </c>
      <c r="D14" s="233"/>
      <c r="E14" s="256">
        <v>7303.704679409355</v>
      </c>
      <c r="F14" s="275"/>
    </row>
    <row r="15" spans="1:6" ht="27.75" customHeight="1">
      <c r="A15" s="334" t="s">
        <v>92</v>
      </c>
      <c r="B15" s="418"/>
      <c r="C15" s="234"/>
      <c r="D15" s="419"/>
      <c r="E15" s="420"/>
      <c r="F15" s="419"/>
    </row>
    <row r="16" spans="1:6" ht="17.25">
      <c r="A16" s="337">
        <v>15</v>
      </c>
      <c r="B16" s="348"/>
      <c r="C16" s="231" t="s">
        <v>93</v>
      </c>
      <c r="D16" s="425"/>
      <c r="E16" s="256">
        <v>4812.2</v>
      </c>
      <c r="F16" s="275"/>
    </row>
    <row r="17" spans="1:6" ht="17.25">
      <c r="A17" s="337">
        <v>16</v>
      </c>
      <c r="B17" s="348"/>
      <c r="C17" s="339" t="s">
        <v>100</v>
      </c>
      <c r="D17" s="425"/>
      <c r="E17" s="256">
        <v>4519.3754813078</v>
      </c>
      <c r="F17" s="275"/>
    </row>
    <row r="18" spans="1:6" ht="18" customHeight="1">
      <c r="A18" s="341">
        <v>27</v>
      </c>
      <c r="B18" s="350"/>
      <c r="C18" s="234" t="s">
        <v>98</v>
      </c>
      <c r="D18" s="426"/>
      <c r="E18" s="424">
        <v>430.75490918148535</v>
      </c>
      <c r="F18" s="276"/>
    </row>
    <row r="19" spans="1:6" ht="18" customHeight="1">
      <c r="A19" s="218"/>
      <c r="B19" s="218"/>
      <c r="C19" s="218"/>
      <c r="D19" s="286"/>
      <c r="E19" s="286"/>
      <c r="F19" s="287"/>
    </row>
    <row r="20" s="218" customFormat="1" ht="12.75">
      <c r="A20" s="218" t="s">
        <v>456</v>
      </c>
    </row>
    <row r="21" s="218" customFormat="1" ht="12.75"/>
    <row r="22" s="218" customFormat="1" ht="12.75">
      <c r="A22" s="218" t="s">
        <v>301</v>
      </c>
    </row>
    <row r="23" s="218" customFormat="1" ht="12.75"/>
    <row r="24" s="218" customFormat="1" ht="12.75">
      <c r="A24" s="218" t="s">
        <v>94</v>
      </c>
    </row>
    <row r="25" s="218" customFormat="1" ht="12.75"/>
    <row r="26" s="218" customFormat="1" ht="12.75">
      <c r="A26" s="218" t="s">
        <v>46</v>
      </c>
    </row>
    <row r="27" ht="16.5">
      <c r="K27" s="326"/>
    </row>
    <row r="29" s="218" customFormat="1" ht="12.75"/>
  </sheetData>
  <mergeCells count="1">
    <mergeCell ref="E4:F4"/>
  </mergeCells>
  <printOptions/>
  <pageMargins left="0.748031496062992" right="0" top="0.393700787401575" bottom="0.196850393700787" header="0.511811023622047" footer="0.1"/>
  <pageSetup firstPageNumber="8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Lau</dc:creator>
  <cp:keywords/>
  <dc:description/>
  <cp:lastModifiedBy>Patrick Yip</cp:lastModifiedBy>
  <cp:lastPrinted>2008-01-14T06:00:00Z</cp:lastPrinted>
  <dcterms:created xsi:type="dcterms:W3CDTF">2004-12-20T03:44:07Z</dcterms:created>
  <dcterms:modified xsi:type="dcterms:W3CDTF">2008-01-16T05:22:41Z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-1088210828</vt:i4>
  </property>
  <property fmtid="{D5CDD505-2E9C-101B-9397-08002B2CF9AE}" pid="3" name="_EmailSubject">
    <vt:lpwstr>2007 full-year statistics</vt:lpwstr>
  </property>
  <property fmtid="{D5CDD505-2E9C-101B-9397-08002B2CF9AE}" pid="4" name="_AuthorEmail">
    <vt:lpwstr>YingWanLeung@hkex.com.hk</vt:lpwstr>
  </property>
  <property fmtid="{D5CDD505-2E9C-101B-9397-08002B2CF9AE}" pid="5" name="_AuthorEmailDisplayName">
    <vt:lpwstr>Ying Wan Leung</vt:lpwstr>
  </property>
  <property fmtid="{D5CDD505-2E9C-101B-9397-08002B2CF9AE}" pid="6" name="_PreviousAdHocReviewCycleID">
    <vt:i4>-1463491967</vt:i4>
  </property>
  <property fmtid="{D5CDD505-2E9C-101B-9397-08002B2CF9AE}" pid="7" name="_ReviewingToolsShownOnce">
    <vt:lpwstr/>
  </property>
  <property fmtid="{D5CDD505-2E9C-101B-9397-08002B2CF9AE}" pid="8" name="Comments">
    <vt:lpwstr>Uploaded by IA Change Program</vt:lpwstr>
  </property>
  <property fmtid="{D5CDD505-2E9C-101B-9397-08002B2CF9AE}" pid="9" name="display_urn:schemas-microsoft-com:office:office#Editor">
    <vt:lpwstr>System Account</vt:lpwstr>
  </property>
  <property fmtid="{D5CDD505-2E9C-101B-9397-08002B2CF9AE}" pid="10" name="xd_Signature">
    <vt:lpwstr/>
  </property>
  <property fmtid="{D5CDD505-2E9C-101B-9397-08002B2CF9AE}" pid="11" name="display_urn:schemas-microsoft-com:office:office#Author">
    <vt:lpwstr>System Account</vt:lpwstr>
  </property>
  <property fmtid="{D5CDD505-2E9C-101B-9397-08002B2CF9AE}" pid="12" name="TemplateUrl">
    <vt:lpwstr/>
  </property>
  <property fmtid="{D5CDD505-2E9C-101B-9397-08002B2CF9AE}" pid="13" name="xd_ProgID">
    <vt:lpwstr/>
  </property>
  <property fmtid="{D5CDD505-2E9C-101B-9397-08002B2CF9AE}" pid="14" name="PublishingStartDate">
    <vt:lpwstr/>
  </property>
  <property fmtid="{D5CDD505-2E9C-101B-9397-08002B2CF9AE}" pid="15" name="PublishingExpirationDate">
    <vt:lpwstr/>
  </property>
  <property fmtid="{D5CDD505-2E9C-101B-9397-08002B2CF9AE}" pid="16" name="ContentTypeId">
    <vt:lpwstr>0x010100E42FCD33BCC7D84FB33FA18A73EBD1F4</vt:lpwstr>
  </property>
  <property fmtid="{D5CDD505-2E9C-101B-9397-08002B2CF9AE}" pid="17" name="_SourceUrl">
    <vt:lpwstr/>
  </property>
  <property fmtid="{D5CDD505-2E9C-101B-9397-08002B2CF9AE}" pid="18" name="_SharedFileIndex">
    <vt:lpwstr/>
  </property>
</Properties>
</file>